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w_workdir\den001\jeg_pg068335\dms57578\"/>
    </mc:Choice>
  </mc:AlternateContent>
  <xr:revisionPtr revIDLastSave="0" documentId="13_ncr:1_{29256FCC-FE8F-4265-B830-57CC9B5DBA3D}" xr6:coauthVersionLast="46" xr6:coauthVersionMax="46" xr10:uidLastSave="{00000000-0000-0000-0000-000000000000}"/>
  <bookViews>
    <workbookView xWindow="-120" yWindow="-120" windowWidth="29040" windowHeight="17640" activeTab="5" xr2:uid="{3F3D588C-C478-4324-BE50-C26E8B708126}"/>
  </bookViews>
  <sheets>
    <sheet name="Abutment" sheetId="1" r:id="rId1"/>
    <sheet name="Parapet" sheetId="2" r:id="rId2"/>
    <sheet name="Diaphragm" sheetId="3" r:id="rId3"/>
    <sheet name="Pier" sheetId="4" r:id="rId4"/>
    <sheet name="Deck" sheetId="5" r:id="rId5"/>
    <sheet name="Master Bar Bend Library" sheetId="6" r:id="rId6"/>
  </sheets>
  <externalReferences>
    <externalReference r:id="rId7"/>
    <externalReference r:id="rId8"/>
  </externalReferences>
  <definedNames>
    <definedName name="_xlnm.Print_Area" localSheetId="5">'Master Bar Bend Library'!$A$1:$Y$66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2" l="1"/>
  <c r="N19" i="2"/>
  <c r="M19" i="2"/>
  <c r="I19" i="2"/>
  <c r="H19" i="2"/>
  <c r="D19" i="2"/>
  <c r="C19" i="2"/>
  <c r="B19" i="2"/>
  <c r="A19" i="2"/>
  <c r="P18" i="2"/>
  <c r="O18" i="2"/>
  <c r="N18" i="2"/>
  <c r="M18" i="2"/>
  <c r="L18" i="2"/>
  <c r="I18" i="2"/>
  <c r="H18" i="2"/>
  <c r="D18" i="2"/>
  <c r="C18" i="2"/>
  <c r="B18" i="2"/>
  <c r="A18" i="2"/>
  <c r="P17" i="2"/>
  <c r="O17" i="2"/>
  <c r="N17" i="2"/>
  <c r="M17" i="2"/>
  <c r="L17" i="2"/>
  <c r="K17" i="2"/>
  <c r="J17" i="2"/>
  <c r="I17" i="2"/>
  <c r="H17" i="2"/>
  <c r="D17" i="2"/>
  <c r="C17" i="2"/>
  <c r="B17" i="2"/>
  <c r="A17" i="2"/>
  <c r="P16" i="2"/>
  <c r="O16" i="2"/>
  <c r="N16" i="2"/>
  <c r="M16" i="2"/>
  <c r="L16" i="2"/>
  <c r="K16" i="2"/>
  <c r="J16" i="2"/>
  <c r="I16" i="2"/>
  <c r="H16" i="2"/>
  <c r="D16" i="2"/>
  <c r="C16" i="2"/>
  <c r="B16" i="2"/>
  <c r="A16" i="2"/>
  <c r="P15" i="2"/>
  <c r="O15" i="2"/>
  <c r="N15" i="2"/>
  <c r="M15" i="2"/>
  <c r="L15" i="2"/>
  <c r="K15" i="2"/>
  <c r="J15" i="2"/>
  <c r="I15" i="2"/>
  <c r="H15" i="2"/>
  <c r="D15" i="2"/>
  <c r="C15" i="2"/>
  <c r="B15" i="2"/>
  <c r="A15" i="2"/>
  <c r="P14" i="2"/>
  <c r="O14" i="2"/>
  <c r="N14" i="2"/>
  <c r="M14" i="2"/>
  <c r="L14" i="2"/>
  <c r="K14" i="2"/>
  <c r="J14" i="2"/>
  <c r="I14" i="2"/>
  <c r="H14" i="2"/>
  <c r="D14" i="2"/>
  <c r="C14" i="2"/>
  <c r="B14" i="2"/>
  <c r="A14" i="2"/>
  <c r="O13" i="2"/>
  <c r="O12" i="2"/>
  <c r="N12" i="2"/>
  <c r="M12" i="2"/>
  <c r="L12" i="2"/>
  <c r="K12" i="2"/>
  <c r="J12" i="2"/>
  <c r="I12" i="2"/>
  <c r="H12" i="2"/>
  <c r="D12" i="2"/>
  <c r="C12" i="2"/>
  <c r="B12" i="2"/>
  <c r="A12" i="2"/>
  <c r="O11" i="2"/>
  <c r="N11" i="2"/>
  <c r="M11" i="2"/>
  <c r="L11" i="2"/>
  <c r="K11" i="2"/>
  <c r="J11" i="2"/>
  <c r="I11" i="2"/>
  <c r="H11" i="2"/>
  <c r="D11" i="2"/>
  <c r="C11" i="2"/>
  <c r="B11" i="2"/>
  <c r="A11" i="2"/>
  <c r="P10" i="2"/>
  <c r="O10" i="2"/>
  <c r="N10" i="2"/>
  <c r="M10" i="2"/>
  <c r="L10" i="2"/>
  <c r="K10" i="2"/>
  <c r="J10" i="2"/>
  <c r="I10" i="2"/>
  <c r="H10" i="2"/>
  <c r="D10" i="2"/>
  <c r="C10" i="2"/>
  <c r="B10" i="2"/>
  <c r="A10" i="2"/>
  <c r="P9" i="2"/>
  <c r="O9" i="2"/>
  <c r="N9" i="2"/>
  <c r="M9" i="2"/>
  <c r="L9" i="2"/>
  <c r="K9" i="2"/>
  <c r="J9" i="2"/>
  <c r="I9" i="2"/>
  <c r="H9" i="2"/>
  <c r="D9" i="2"/>
  <c r="C9" i="2"/>
  <c r="B9" i="2"/>
  <c r="A9" i="2"/>
  <c r="P8" i="2"/>
  <c r="O8" i="2"/>
  <c r="N8" i="2"/>
  <c r="M8" i="2"/>
  <c r="L8" i="2"/>
  <c r="K8" i="2"/>
  <c r="J8" i="2"/>
  <c r="I8" i="2"/>
  <c r="H8" i="2"/>
  <c r="D8" i="2"/>
  <c r="C8" i="2"/>
  <c r="B8" i="2"/>
  <c r="A8" i="2"/>
  <c r="P7" i="2"/>
  <c r="O7" i="2"/>
  <c r="N7" i="2"/>
  <c r="M7" i="2"/>
  <c r="L7" i="2"/>
  <c r="K7" i="2"/>
  <c r="J7" i="2"/>
  <c r="I7" i="2"/>
  <c r="H7" i="2"/>
  <c r="D7" i="2"/>
  <c r="C7" i="2"/>
  <c r="B7" i="2"/>
  <c r="A7" i="2"/>
  <c r="P6" i="2"/>
  <c r="O6" i="2"/>
  <c r="N6" i="2"/>
  <c r="M6" i="2"/>
  <c r="L6" i="2"/>
  <c r="K6" i="2"/>
  <c r="J6" i="2"/>
  <c r="I6" i="2"/>
  <c r="H6" i="2"/>
  <c r="D6" i="2"/>
  <c r="C6" i="2"/>
  <c r="B6" i="2"/>
  <c r="A6" i="2"/>
  <c r="F6" i="2"/>
  <c r="F17" i="2"/>
  <c r="F19" i="2"/>
  <c r="L19" i="2"/>
  <c r="J18" i="2"/>
  <c r="F16" i="2"/>
  <c r="F18" i="2"/>
  <c r="K19" i="2"/>
  <c r="F12" i="2"/>
  <c r="F10" i="2"/>
  <c r="F15" i="2"/>
  <c r="F11" i="2"/>
  <c r="F14" i="2"/>
  <c r="K18" i="2"/>
  <c r="F7" i="2"/>
  <c r="J19" i="2"/>
  <c r="F8" i="2"/>
  <c r="F9" i="2"/>
  <c r="H22" i="2" l="1"/>
  <c r="E8" i="2"/>
  <c r="G8" i="2"/>
  <c r="E11" i="2"/>
  <c r="G11" i="2"/>
  <c r="G15" i="2"/>
  <c r="E15" i="2"/>
  <c r="G12" i="2"/>
  <c r="E12" i="2"/>
  <c r="G16" i="2"/>
  <c r="E16" i="2"/>
  <c r="G19" i="2"/>
  <c r="E19" i="2"/>
  <c r="G6" i="2"/>
  <c r="E6" i="2"/>
  <c r="G9" i="2"/>
  <c r="E9" i="2"/>
  <c r="G14" i="2"/>
  <c r="E14" i="2"/>
  <c r="G17" i="2"/>
  <c r="E17" i="2"/>
  <c r="G7" i="2"/>
  <c r="E7" i="2"/>
  <c r="G10" i="2"/>
  <c r="E10" i="2"/>
  <c r="G18" i="2"/>
  <c r="E18" i="2"/>
</calcChain>
</file>

<file path=xl/sharedStrings.xml><?xml version="1.0" encoding="utf-8"?>
<sst xmlns="http://schemas.openxmlformats.org/spreadsheetml/2006/main" count="1694" uniqueCount="291">
  <si>
    <t>MARK</t>
  </si>
  <si>
    <t>REAR ABUTMENT</t>
  </si>
  <si>
    <t>FORWARD ABUTMENT</t>
  </si>
  <si>
    <t>QUANTITY</t>
  </si>
  <si>
    <t>LENGTH</t>
  </si>
  <si>
    <t>WEIGHT</t>
  </si>
  <si>
    <t>TYPE</t>
  </si>
  <si>
    <t>A</t>
  </si>
  <si>
    <t>B</t>
  </si>
  <si>
    <t>C</t>
  </si>
  <si>
    <t>D</t>
  </si>
  <si>
    <t>E</t>
  </si>
  <si>
    <t>R</t>
  </si>
  <si>
    <t>INC</t>
  </si>
  <si>
    <t xml:space="preserve"> </t>
  </si>
  <si>
    <t>A501</t>
  </si>
  <si>
    <t>34'-8"</t>
  </si>
  <si>
    <t>STR</t>
  </si>
  <si>
    <t>A502</t>
  </si>
  <si>
    <t>15'-1"</t>
  </si>
  <si>
    <t>12'-6"</t>
  </si>
  <si>
    <t>2'-3"</t>
  </si>
  <si>
    <t>1'-3"</t>
  </si>
  <si>
    <t>A503</t>
  </si>
  <si>
    <t>34'-3"</t>
  </si>
  <si>
    <t>A504</t>
  </si>
  <si>
    <t>16'-1"</t>
  </si>
  <si>
    <t>13'-6"</t>
  </si>
  <si>
    <t>11"</t>
  </si>
  <si>
    <t>2'-5"</t>
  </si>
  <si>
    <t>A505</t>
  </si>
  <si>
    <t>16'-8"</t>
  </si>
  <si>
    <t>14'-1"</t>
  </si>
  <si>
    <t>A506</t>
  </si>
  <si>
    <t>18'-1"</t>
  </si>
  <si>
    <t>6'-2"</t>
  </si>
  <si>
    <t>2'-7"</t>
  </si>
  <si>
    <t>A507</t>
  </si>
  <si>
    <t>10'-6"</t>
  </si>
  <si>
    <t>4'-1"</t>
  </si>
  <si>
    <t>A508</t>
  </si>
  <si>
    <t>12'-7"</t>
  </si>
  <si>
    <t>4'-2"</t>
  </si>
  <si>
    <t>4'-6"</t>
  </si>
  <si>
    <t>A509</t>
  </si>
  <si>
    <t>4'-11"</t>
  </si>
  <si>
    <t>A510</t>
  </si>
  <si>
    <t>16'-3"</t>
  </si>
  <si>
    <t>6'-0"</t>
  </si>
  <si>
    <t>A511</t>
  </si>
  <si>
    <t>32'-3"</t>
  </si>
  <si>
    <t>A512</t>
  </si>
  <si>
    <t>7'-1"</t>
  </si>
  <si>
    <t>1'-5"</t>
  </si>
  <si>
    <t>A513</t>
  </si>
  <si>
    <t>8'-5"</t>
  </si>
  <si>
    <t>2'-1"</t>
  </si>
  <si>
    <t>A514</t>
  </si>
  <si>
    <t>10'-9"</t>
  </si>
  <si>
    <t>3'-3"</t>
  </si>
  <si>
    <t>A515</t>
  </si>
  <si>
    <t>12'-4"</t>
  </si>
  <si>
    <t>A516</t>
  </si>
  <si>
    <t>SERIES OF</t>
  </si>
  <si>
    <t>TO</t>
  </si>
  <si>
    <t>8'-6"</t>
  </si>
  <si>
    <t>2'-2 1/2"</t>
  </si>
  <si>
    <t>A517</t>
  </si>
  <si>
    <t>12'-3"</t>
  </si>
  <si>
    <t>2'-9"</t>
  </si>
  <si>
    <t>8'-8"</t>
  </si>
  <si>
    <t>3'-11"</t>
  </si>
  <si>
    <t>A518</t>
  </si>
  <si>
    <t>6'-7"</t>
  </si>
  <si>
    <t>7"</t>
  </si>
  <si>
    <t>2'-0"</t>
  </si>
  <si>
    <t>3'-4"</t>
  </si>
  <si>
    <t>1'-0"</t>
  </si>
  <si>
    <t>A519</t>
  </si>
  <si>
    <t>6'-6"</t>
  </si>
  <si>
    <t>1'-11"</t>
  </si>
  <si>
    <t>A520</t>
  </si>
  <si>
    <t>9'-0"</t>
  </si>
  <si>
    <t>1'-1"</t>
  </si>
  <si>
    <t>3'-10"</t>
  </si>
  <si>
    <t>4'-4"</t>
  </si>
  <si>
    <t>10"</t>
  </si>
  <si>
    <t>A521</t>
  </si>
  <si>
    <t>1'-6"</t>
  </si>
  <si>
    <t>2'-2"</t>
  </si>
  <si>
    <t>A522</t>
  </si>
  <si>
    <t>10'-10"</t>
  </si>
  <si>
    <t>A523</t>
  </si>
  <si>
    <t>7'-10"</t>
  </si>
  <si>
    <t>A524</t>
  </si>
  <si>
    <t>14'-5"</t>
  </si>
  <si>
    <t>4'-8"</t>
  </si>
  <si>
    <t>9'-3"</t>
  </si>
  <si>
    <t>3'-1"</t>
  </si>
  <si>
    <t>A525</t>
  </si>
  <si>
    <t>A526</t>
  </si>
  <si>
    <t>15'-3"</t>
  </si>
  <si>
    <t>A527</t>
  </si>
  <si>
    <t>4'-9"</t>
  </si>
  <si>
    <t>3"</t>
  </si>
  <si>
    <t>A528</t>
  </si>
  <si>
    <t>5"</t>
  </si>
  <si>
    <t>1'-4"</t>
  </si>
  <si>
    <t>3'-6"</t>
  </si>
  <si>
    <t>1"</t>
  </si>
  <si>
    <t>A529</t>
  </si>
  <si>
    <t>4'-10"</t>
  </si>
  <si>
    <t>6"</t>
  </si>
  <si>
    <t>A530</t>
  </si>
  <si>
    <t>18'-2"</t>
  </si>
  <si>
    <t>15'-8"</t>
  </si>
  <si>
    <t>2'-4"</t>
  </si>
  <si>
    <t>A531</t>
  </si>
  <si>
    <t>11'-10"</t>
  </si>
  <si>
    <t>A532</t>
  </si>
  <si>
    <t>10'-3"</t>
  </si>
  <si>
    <t>1'-8"</t>
  </si>
  <si>
    <t>8"</t>
  </si>
  <si>
    <t>A533</t>
  </si>
  <si>
    <t>5'-3"</t>
  </si>
  <si>
    <t>9"</t>
  </si>
  <si>
    <t>1'-2"</t>
  </si>
  <si>
    <t>A534</t>
  </si>
  <si>
    <t>7'-0"</t>
  </si>
  <si>
    <t>A535</t>
  </si>
  <si>
    <t>4'-7"</t>
  </si>
  <si>
    <t>A601</t>
  </si>
  <si>
    <t>19'-2"</t>
  </si>
  <si>
    <t>A602</t>
  </si>
  <si>
    <t>9'-6"</t>
  </si>
  <si>
    <t>A603</t>
  </si>
  <si>
    <t>A604</t>
  </si>
  <si>
    <t>15'-2"</t>
  </si>
  <si>
    <t>6'-8"</t>
  </si>
  <si>
    <t>A605</t>
  </si>
  <si>
    <t>21'-10"</t>
  </si>
  <si>
    <t>10'-0"</t>
  </si>
  <si>
    <t>A606</t>
  </si>
  <si>
    <t>A607</t>
  </si>
  <si>
    <t>7'-5"</t>
  </si>
  <si>
    <t>A608</t>
  </si>
  <si>
    <t>11'-4"</t>
  </si>
  <si>
    <t>A801</t>
  </si>
  <si>
    <t>36'-6"</t>
  </si>
  <si>
    <t>A802</t>
  </si>
  <si>
    <t>17'-5"</t>
  </si>
  <si>
    <t>4'-3"</t>
  </si>
  <si>
    <t>2'-6"</t>
  </si>
  <si>
    <t>A803</t>
  </si>
  <si>
    <t>34'-1"</t>
  </si>
  <si>
    <t>A804</t>
  </si>
  <si>
    <t>19'-10"</t>
  </si>
  <si>
    <t>15'-0"</t>
  </si>
  <si>
    <t>1'-9"</t>
  </si>
  <si>
    <t>A805</t>
  </si>
  <si>
    <t>18'-11"</t>
  </si>
  <si>
    <t>A806</t>
  </si>
  <si>
    <t>35'-6"</t>
  </si>
  <si>
    <t>TOTAL WEIGHT</t>
  </si>
  <si>
    <t>Abutments</t>
  </si>
  <si>
    <t>1'-7"</t>
  </si>
  <si>
    <t>3'-2"</t>
  </si>
  <si>
    <t>Diaphragms</t>
  </si>
  <si>
    <t>Parapets</t>
  </si>
  <si>
    <t>DECK</t>
  </si>
  <si>
    <t>PIER</t>
  </si>
  <si>
    <t>D401</t>
  </si>
  <si>
    <t>D402</t>
  </si>
  <si>
    <t>D403</t>
  </si>
  <si>
    <t>6'-4"</t>
  </si>
  <si>
    <t>3'-1 1/2"</t>
  </si>
  <si>
    <t>3 1/2"</t>
  </si>
  <si>
    <t>7 1/2"</t>
  </si>
  <si>
    <t>D404</t>
  </si>
  <si>
    <t>12'-10"</t>
  </si>
  <si>
    <t>4"</t>
  </si>
  <si>
    <t>2"</t>
  </si>
  <si>
    <t>D501</t>
  </si>
  <si>
    <t>21'-1"</t>
  </si>
  <si>
    <t>5'-7"</t>
  </si>
  <si>
    <t>D502</t>
  </si>
  <si>
    <t>11'-6"</t>
  </si>
  <si>
    <t>D503</t>
  </si>
  <si>
    <t>D504</t>
  </si>
  <si>
    <t>11'-11"</t>
  </si>
  <si>
    <t>D505</t>
  </si>
  <si>
    <t>11'-1"</t>
  </si>
  <si>
    <t>3'-8"</t>
  </si>
  <si>
    <t>D506</t>
  </si>
  <si>
    <t>16'-11"</t>
  </si>
  <si>
    <t>D507</t>
  </si>
  <si>
    <t>D508</t>
  </si>
  <si>
    <t>13'-5"</t>
  </si>
  <si>
    <t>4'-0"</t>
  </si>
  <si>
    <t>D801</t>
  </si>
  <si>
    <t>5'-8"</t>
  </si>
  <si>
    <t>3'-5"</t>
  </si>
  <si>
    <t>D802</t>
  </si>
  <si>
    <t>32'-10"</t>
  </si>
  <si>
    <t>D803</t>
  </si>
  <si>
    <t>25'-6"</t>
  </si>
  <si>
    <t>23'-8"</t>
  </si>
  <si>
    <t>D804</t>
  </si>
  <si>
    <t>D805</t>
  </si>
  <si>
    <t>6'-1"</t>
  </si>
  <si>
    <t>4'-5"</t>
  </si>
  <si>
    <t>D806</t>
  </si>
  <si>
    <t>5'-5"</t>
  </si>
  <si>
    <t>3'-7"</t>
  </si>
  <si>
    <t>D807</t>
  </si>
  <si>
    <t>8'-11"</t>
  </si>
  <si>
    <t>D808</t>
  </si>
  <si>
    <t>9'-1"</t>
  </si>
  <si>
    <t>7'-3"</t>
  </si>
  <si>
    <t>D809</t>
  </si>
  <si>
    <t>D810</t>
  </si>
  <si>
    <t>D811</t>
  </si>
  <si>
    <t>3'-0"</t>
  </si>
  <si>
    <t>D812</t>
  </si>
  <si>
    <t>7'-11"</t>
  </si>
  <si>
    <t>P401</t>
  </si>
  <si>
    <t>2'-8"</t>
  </si>
  <si>
    <t>P501</t>
  </si>
  <si>
    <t>20'-11"</t>
  </si>
  <si>
    <t>7'-8"</t>
  </si>
  <si>
    <t>P502</t>
  </si>
  <si>
    <t>30'-9"</t>
  </si>
  <si>
    <t>P601</t>
  </si>
  <si>
    <t>30'-8"</t>
  </si>
  <si>
    <t>P602</t>
  </si>
  <si>
    <t>P603</t>
  </si>
  <si>
    <t>8'-3"</t>
  </si>
  <si>
    <t>P604</t>
  </si>
  <si>
    <t>8'-10"</t>
  </si>
  <si>
    <t>8'-0"</t>
  </si>
  <si>
    <t>P801</t>
  </si>
  <si>
    <t>P802</t>
  </si>
  <si>
    <t>P803</t>
  </si>
  <si>
    <t>25'-0"</t>
  </si>
  <si>
    <t>28'-0"</t>
  </si>
  <si>
    <t>0 3/8"</t>
  </si>
  <si>
    <t>P804</t>
  </si>
  <si>
    <t>10'-2"</t>
  </si>
  <si>
    <t>P805</t>
  </si>
  <si>
    <t>P806</t>
  </si>
  <si>
    <t>S401</t>
  </si>
  <si>
    <t>33'-1"</t>
  </si>
  <si>
    <t>S402</t>
  </si>
  <si>
    <t>16'-5"</t>
  </si>
  <si>
    <t>S403</t>
  </si>
  <si>
    <t>9'-9"</t>
  </si>
  <si>
    <t>S501</t>
  </si>
  <si>
    <t>33'-7"</t>
  </si>
  <si>
    <t>S502</t>
  </si>
  <si>
    <t>S503</t>
  </si>
  <si>
    <t>37'-9"</t>
  </si>
  <si>
    <t>37'-2"</t>
  </si>
  <si>
    <t>S504</t>
  </si>
  <si>
    <t>40'-0"</t>
  </si>
  <si>
    <t>S505</t>
  </si>
  <si>
    <t>36'-10"</t>
  </si>
  <si>
    <t>36'-3"</t>
  </si>
  <si>
    <t>1'-8 1/2"</t>
  </si>
  <si>
    <t>S506</t>
  </si>
  <si>
    <t>38'-4"</t>
  </si>
  <si>
    <t>1'-10"</t>
  </si>
  <si>
    <t>S507</t>
  </si>
  <si>
    <t>S508</t>
  </si>
  <si>
    <t>L501</t>
  </si>
  <si>
    <t>L502</t>
  </si>
  <si>
    <t>2'-11"</t>
  </si>
  <si>
    <t>L503</t>
  </si>
  <si>
    <t>8'-1"</t>
  </si>
  <si>
    <t>L504</t>
  </si>
  <si>
    <t>L505</t>
  </si>
  <si>
    <t>L506</t>
  </si>
  <si>
    <t>6 1/2"</t>
  </si>
  <si>
    <t>L507</t>
  </si>
  <si>
    <t>L508</t>
  </si>
  <si>
    <t>S601</t>
  </si>
  <si>
    <t>S404</t>
  </si>
  <si>
    <t>3'-9"</t>
  </si>
  <si>
    <t>1'-10 1/2"</t>
  </si>
  <si>
    <t>2 1/4"</t>
  </si>
  <si>
    <t>S510</t>
  </si>
  <si>
    <t>23'-6"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</si>
</sst>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0" xfId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/>
    </xf>
    <xf numFmtId="0" fontId="0" fillId="0" borderId="3" xfId="0" applyBorder="1"/>
    <xf numFmtId="49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0" fontId="2" fillId="0" borderId="0" xfId="0" applyFont="1" applyAlignment="1">
      <alignment horizontal="right"/>
    </xf>
    <xf numFmtId="1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 2" xfId="1" xr:uid="{75E90EFB-B0AD-45E3-B142-425EB89AE1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904875</xdr:colOff>
      <xdr:row>66</xdr:row>
      <xdr:rowOff>0</xdr:rowOff>
    </xdr:to>
    <xdr:pic>
      <xdr:nvPicPr>
        <xdr:cNvPr id="2" name="Picture 1" descr="130207_BarBendLibrary_English.tiff">
          <a:extLst>
            <a:ext uri="{FF2B5EF4-FFF2-40B4-BE49-F238E27FC236}">
              <a16:creationId xmlns:a16="http://schemas.microsoft.com/office/drawing/2014/main" id="{08A8534B-F38A-4615-A76E-7DCC69F13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35275" cy="1005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25</xdr:col>
      <xdr:colOff>0</xdr:colOff>
      <xdr:row>66</xdr:row>
      <xdr:rowOff>0</xdr:rowOff>
    </xdr:to>
    <xdr:pic>
      <xdr:nvPicPr>
        <xdr:cNvPr id="3" name="Picture 2" descr="130207_BarBendLibrary_English.png">
          <a:extLst>
            <a:ext uri="{FF2B5EF4-FFF2-40B4-BE49-F238E27FC236}">
              <a16:creationId xmlns:a16="http://schemas.microsoft.com/office/drawing/2014/main" id="{F181E5B4-B29F-47FB-9EE4-6B0ED8763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44800" cy="1005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tachle/Desktop/FRA-70-1358L_Reinforcing/FRA-070-1358L_Barrier_Reinforcing_Bar_Li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_AddIns/InchCal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#4 Bars"/>
      <sheetName val="#5 Bars"/>
      <sheetName val="#6 Bars"/>
      <sheetName val="#7 Bars"/>
      <sheetName val="#8 Bars"/>
      <sheetName val="#9 Bars"/>
      <sheetName val="#10 Bars"/>
      <sheetName val="#11 Bars"/>
      <sheetName val="LINKED"/>
      <sheetName val="Master Bar Bend Library"/>
    </sheetNames>
    <sheetDataSet>
      <sheetData sheetId="0"/>
      <sheetData sheetId="1"/>
      <sheetData sheetId="2">
        <row r="15">
          <cell r="A15" t="str">
            <v>X501</v>
          </cell>
          <cell r="C15" t="str">
            <v xml:space="preserve"> </v>
          </cell>
          <cell r="D15">
            <v>56</v>
          </cell>
          <cell r="E15">
            <v>433</v>
          </cell>
          <cell r="F15">
            <v>2108</v>
          </cell>
          <cell r="G15" t="str">
            <v>STR</v>
          </cell>
          <cell r="N15" t="str">
            <v xml:space="preserve"> </v>
          </cell>
          <cell r="Z15">
            <v>0</v>
          </cell>
          <cell r="AA15">
            <v>0</v>
          </cell>
        </row>
        <row r="16">
          <cell r="A16" t="str">
            <v>X502</v>
          </cell>
          <cell r="C16" t="str">
            <v xml:space="preserve"> </v>
          </cell>
          <cell r="D16">
            <v>42</v>
          </cell>
          <cell r="E16">
            <v>165</v>
          </cell>
          <cell r="F16">
            <v>602</v>
          </cell>
          <cell r="G16" t="str">
            <v>STR</v>
          </cell>
          <cell r="N16" t="str">
            <v xml:space="preserve"> </v>
          </cell>
          <cell r="Z16">
            <v>0</v>
          </cell>
          <cell r="AA16">
            <v>0</v>
          </cell>
        </row>
        <row r="17">
          <cell r="A17" t="str">
            <v>X503</v>
          </cell>
          <cell r="C17" t="str">
            <v xml:space="preserve"> </v>
          </cell>
          <cell r="D17">
            <v>36</v>
          </cell>
          <cell r="E17">
            <v>86</v>
          </cell>
          <cell r="F17">
            <v>269</v>
          </cell>
          <cell r="G17" t="str">
            <v>STR</v>
          </cell>
          <cell r="N17" t="str">
            <v xml:space="preserve"> </v>
          </cell>
          <cell r="Z17">
            <v>0</v>
          </cell>
          <cell r="AA17">
            <v>0</v>
          </cell>
        </row>
        <row r="18">
          <cell r="A18" t="str">
            <v>X504</v>
          </cell>
          <cell r="C18" t="str">
            <v xml:space="preserve"> </v>
          </cell>
          <cell r="D18">
            <v>22</v>
          </cell>
          <cell r="E18">
            <v>172</v>
          </cell>
          <cell r="F18">
            <v>329</v>
          </cell>
          <cell r="G18" t="str">
            <v>STR</v>
          </cell>
          <cell r="N18" t="str">
            <v xml:space="preserve"> </v>
          </cell>
          <cell r="Z18">
            <v>0</v>
          </cell>
          <cell r="AA18">
            <v>0</v>
          </cell>
        </row>
        <row r="19">
          <cell r="A19" t="str">
            <v>X505</v>
          </cell>
          <cell r="D19">
            <v>16</v>
          </cell>
          <cell r="E19">
            <v>355</v>
          </cell>
          <cell r="F19">
            <v>494</v>
          </cell>
          <cell r="G19" t="str">
            <v>STR</v>
          </cell>
          <cell r="Z19">
            <v>0</v>
          </cell>
          <cell r="AA19">
            <v>0</v>
          </cell>
        </row>
        <row r="20">
          <cell r="A20" t="str">
            <v>X506</v>
          </cell>
          <cell r="D20">
            <v>24</v>
          </cell>
          <cell r="E20">
            <v>18</v>
          </cell>
          <cell r="F20">
            <v>38</v>
          </cell>
          <cell r="G20" t="str">
            <v>STR</v>
          </cell>
          <cell r="Z20">
            <v>0</v>
          </cell>
          <cell r="AA20">
            <v>0</v>
          </cell>
        </row>
        <row r="21">
          <cell r="A21" t="str">
            <v>Y501</v>
          </cell>
          <cell r="C21" t="str">
            <v xml:space="preserve"> </v>
          </cell>
          <cell r="D21">
            <v>623</v>
          </cell>
          <cell r="E21">
            <v>88</v>
          </cell>
          <cell r="F21">
            <v>4765</v>
          </cell>
          <cell r="G21">
            <v>23</v>
          </cell>
          <cell r="N21" t="str">
            <v xml:space="preserve"> </v>
          </cell>
          <cell r="Z21">
            <v>0</v>
          </cell>
          <cell r="AA21">
            <v>0</v>
          </cell>
        </row>
      </sheetData>
      <sheetData sheetId="3">
        <row r="15">
          <cell r="A15" t="str">
            <v>X601</v>
          </cell>
          <cell r="C15" t="str">
            <v xml:space="preserve"> </v>
          </cell>
          <cell r="D15">
            <v>21</v>
          </cell>
          <cell r="E15">
            <v>165</v>
          </cell>
          <cell r="F15">
            <v>434</v>
          </cell>
          <cell r="G15" t="str">
            <v>STR</v>
          </cell>
          <cell r="N15" t="str">
            <v xml:space="preserve"> </v>
          </cell>
          <cell r="Z15">
            <v>0</v>
          </cell>
          <cell r="AA15">
            <v>0</v>
          </cell>
        </row>
        <row r="16">
          <cell r="A16" t="str">
            <v>X602</v>
          </cell>
          <cell r="C16" t="str">
            <v xml:space="preserve"> </v>
          </cell>
          <cell r="D16">
            <v>18</v>
          </cell>
          <cell r="E16">
            <v>86</v>
          </cell>
          <cell r="F16">
            <v>194</v>
          </cell>
          <cell r="G16" t="str">
            <v>STR</v>
          </cell>
          <cell r="N16" t="str">
            <v xml:space="preserve"> </v>
          </cell>
          <cell r="Z16">
            <v>0</v>
          </cell>
          <cell r="AA16">
            <v>0</v>
          </cell>
        </row>
        <row r="17">
          <cell r="A17" t="str">
            <v>X603</v>
          </cell>
          <cell r="C17" t="str">
            <v xml:space="preserve"> </v>
          </cell>
          <cell r="D17">
            <v>11</v>
          </cell>
          <cell r="E17">
            <v>172</v>
          </cell>
          <cell r="F17">
            <v>237</v>
          </cell>
          <cell r="G17" t="str">
            <v>STR</v>
          </cell>
          <cell r="N17" t="str">
            <v xml:space="preserve"> </v>
          </cell>
          <cell r="Z17">
            <v>0</v>
          </cell>
          <cell r="AA17">
            <v>0</v>
          </cell>
        </row>
        <row r="18">
          <cell r="A18" t="str">
            <v>X604</v>
          </cell>
          <cell r="D18">
            <v>4</v>
          </cell>
          <cell r="E18">
            <v>18</v>
          </cell>
          <cell r="F18">
            <v>9</v>
          </cell>
          <cell r="G18" t="str">
            <v>STR</v>
          </cell>
        </row>
        <row r="19">
          <cell r="A19" t="str">
            <v>Y601</v>
          </cell>
          <cell r="C19" t="str">
            <v xml:space="preserve"> </v>
          </cell>
          <cell r="D19">
            <v>623</v>
          </cell>
          <cell r="E19">
            <v>29</v>
          </cell>
          <cell r="F19">
            <v>2261</v>
          </cell>
          <cell r="G19">
            <v>1</v>
          </cell>
          <cell r="H19">
            <v>12</v>
          </cell>
          <cell r="I19">
            <v>19</v>
          </cell>
          <cell r="N19" t="str">
            <v xml:space="preserve"> </v>
          </cell>
          <cell r="Z19">
            <v>0</v>
          </cell>
          <cell r="AA19">
            <v>0</v>
          </cell>
        </row>
        <row r="20">
          <cell r="A20" t="str">
            <v>Y602</v>
          </cell>
          <cell r="C20" t="str">
            <v xml:space="preserve"> </v>
          </cell>
          <cell r="D20">
            <v>623</v>
          </cell>
          <cell r="E20">
            <v>38</v>
          </cell>
          <cell r="F20">
            <v>2963</v>
          </cell>
          <cell r="G20">
            <v>37</v>
          </cell>
          <cell r="H20">
            <v>19</v>
          </cell>
          <cell r="I20">
            <v>12</v>
          </cell>
          <cell r="J20">
            <v>11</v>
          </cell>
          <cell r="N20" t="str">
            <v xml:space="preserve"> </v>
          </cell>
          <cell r="Z20">
            <v>0</v>
          </cell>
          <cell r="AA2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InchCalc"/>
    </sheetNames>
    <definedNames>
      <definedName name="i2s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51145-A81B-45AE-9217-28A82302CC2C}">
  <dimension ref="A4:V58"/>
  <sheetViews>
    <sheetView topLeftCell="A18" workbookViewId="0">
      <selection activeCell="P57" sqref="P57"/>
    </sheetView>
  </sheetViews>
  <sheetFormatPr defaultRowHeight="15" x14ac:dyDescent="0.25"/>
  <cols>
    <col min="2" max="2" width="3.7109375" customWidth="1"/>
    <col min="3" max="3" width="12.7109375" customWidth="1"/>
    <col min="4" max="5" width="3.7109375" customWidth="1"/>
    <col min="6" max="6" width="12.7109375" customWidth="1"/>
    <col min="7" max="8" width="3.7109375" customWidth="1"/>
    <col min="9" max="9" width="12.7109375" customWidth="1"/>
    <col min="10" max="10" width="3.7109375" customWidth="1"/>
    <col min="11" max="22" width="7.7109375" customWidth="1"/>
  </cols>
  <sheetData>
    <row r="4" spans="1:22" ht="16.5" thickBot="1" x14ac:dyDescent="0.3">
      <c r="A4" s="15" t="s">
        <v>164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ht="16.5" thickTop="1" thickBot="1" x14ac:dyDescent="0.3">
      <c r="A5" s="1" t="s">
        <v>0</v>
      </c>
      <c r="B5" s="16" t="s">
        <v>1</v>
      </c>
      <c r="C5" s="16"/>
      <c r="D5" s="16"/>
      <c r="E5" s="16" t="s">
        <v>2</v>
      </c>
      <c r="F5" s="16"/>
      <c r="G5" s="16"/>
      <c r="H5" s="16" t="s">
        <v>3</v>
      </c>
      <c r="I5" s="16"/>
      <c r="J5" s="16"/>
      <c r="K5" s="16" t="s">
        <v>4</v>
      </c>
      <c r="L5" s="16"/>
      <c r="M5" s="16"/>
      <c r="N5" s="1" t="s">
        <v>5</v>
      </c>
      <c r="O5" s="1" t="s">
        <v>6</v>
      </c>
      <c r="P5" s="1" t="s">
        <v>7</v>
      </c>
      <c r="Q5" s="1" t="s">
        <v>8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</row>
    <row r="6" spans="1:22" x14ac:dyDescent="0.25">
      <c r="A6" s="3" t="s">
        <v>15</v>
      </c>
      <c r="B6" s="3" t="s">
        <v>14</v>
      </c>
      <c r="C6" s="3">
        <v>24</v>
      </c>
      <c r="D6" s="3" t="s">
        <v>14</v>
      </c>
      <c r="E6" s="3" t="s">
        <v>14</v>
      </c>
      <c r="F6" s="3">
        <v>0</v>
      </c>
      <c r="G6" s="3" t="s">
        <v>14</v>
      </c>
      <c r="H6" s="3" t="s">
        <v>14</v>
      </c>
      <c r="I6" s="3">
        <v>24</v>
      </c>
      <c r="J6" s="3" t="s">
        <v>14</v>
      </c>
      <c r="K6" s="3" t="s">
        <v>14</v>
      </c>
      <c r="L6" s="3" t="s">
        <v>16</v>
      </c>
      <c r="M6" s="3" t="s">
        <v>14</v>
      </c>
      <c r="N6" s="3">
        <v>868</v>
      </c>
      <c r="O6" s="3" t="s">
        <v>17</v>
      </c>
      <c r="P6" s="3" t="s">
        <v>14</v>
      </c>
      <c r="Q6" s="3" t="s">
        <v>14</v>
      </c>
      <c r="R6" s="3" t="s">
        <v>14</v>
      </c>
      <c r="S6" s="3" t="s">
        <v>14</v>
      </c>
      <c r="T6" s="3" t="s">
        <v>14</v>
      </c>
      <c r="U6" s="3" t="s">
        <v>14</v>
      </c>
      <c r="V6" s="3" t="s">
        <v>14</v>
      </c>
    </row>
    <row r="7" spans="1:22" x14ac:dyDescent="0.25">
      <c r="A7" s="3" t="s">
        <v>18</v>
      </c>
      <c r="B7" s="3" t="s">
        <v>14</v>
      </c>
      <c r="C7" s="3">
        <v>6</v>
      </c>
      <c r="D7" s="3" t="s">
        <v>14</v>
      </c>
      <c r="E7" s="3" t="s">
        <v>14</v>
      </c>
      <c r="F7" s="3">
        <v>0</v>
      </c>
      <c r="G7" s="3" t="s">
        <v>14</v>
      </c>
      <c r="H7" s="3" t="s">
        <v>14</v>
      </c>
      <c r="I7" s="3">
        <v>6</v>
      </c>
      <c r="J7" s="3" t="s">
        <v>14</v>
      </c>
      <c r="K7" s="3" t="s">
        <v>14</v>
      </c>
      <c r="L7" s="3" t="s">
        <v>19</v>
      </c>
      <c r="M7" s="3" t="s">
        <v>14</v>
      </c>
      <c r="N7" s="3">
        <v>94</v>
      </c>
      <c r="O7" s="3">
        <v>19</v>
      </c>
      <c r="P7" s="3" t="s">
        <v>20</v>
      </c>
      <c r="Q7" s="3" t="s">
        <v>21</v>
      </c>
      <c r="R7" s="3" t="s">
        <v>22</v>
      </c>
      <c r="S7" s="3" t="s">
        <v>14</v>
      </c>
      <c r="T7" s="3" t="s">
        <v>14</v>
      </c>
      <c r="U7" s="3" t="s">
        <v>14</v>
      </c>
      <c r="V7" s="3" t="s">
        <v>14</v>
      </c>
    </row>
    <row r="8" spans="1:22" x14ac:dyDescent="0.25">
      <c r="A8" s="3" t="s">
        <v>23</v>
      </c>
      <c r="B8" s="3" t="s">
        <v>14</v>
      </c>
      <c r="C8" s="3">
        <v>0</v>
      </c>
      <c r="D8" s="3" t="s">
        <v>14</v>
      </c>
      <c r="E8" s="3" t="s">
        <v>14</v>
      </c>
      <c r="F8" s="3">
        <v>24</v>
      </c>
      <c r="G8" s="3" t="s">
        <v>14</v>
      </c>
      <c r="H8" s="3" t="s">
        <v>14</v>
      </c>
      <c r="I8" s="3">
        <v>24</v>
      </c>
      <c r="J8" s="3" t="s">
        <v>14</v>
      </c>
      <c r="K8" s="3" t="s">
        <v>14</v>
      </c>
      <c r="L8" s="3" t="s">
        <v>24</v>
      </c>
      <c r="M8" s="3" t="s">
        <v>14</v>
      </c>
      <c r="N8" s="3">
        <v>857</v>
      </c>
      <c r="O8" s="3" t="s">
        <v>17</v>
      </c>
      <c r="P8" s="3" t="s">
        <v>14</v>
      </c>
      <c r="Q8" s="3" t="s">
        <v>14</v>
      </c>
      <c r="R8" s="3" t="s">
        <v>14</v>
      </c>
      <c r="S8" s="3" t="s">
        <v>14</v>
      </c>
      <c r="T8" s="3" t="s">
        <v>14</v>
      </c>
      <c r="U8" s="3" t="s">
        <v>14</v>
      </c>
      <c r="V8" s="3" t="s">
        <v>14</v>
      </c>
    </row>
    <row r="9" spans="1:22" x14ac:dyDescent="0.25">
      <c r="A9" s="3" t="s">
        <v>25</v>
      </c>
      <c r="B9" s="3" t="s">
        <v>14</v>
      </c>
      <c r="C9" s="3">
        <v>0</v>
      </c>
      <c r="D9" s="3" t="s">
        <v>14</v>
      </c>
      <c r="E9" s="3" t="s">
        <v>14</v>
      </c>
      <c r="F9" s="3">
        <v>6</v>
      </c>
      <c r="G9" s="3" t="s">
        <v>14</v>
      </c>
      <c r="H9" s="3" t="s">
        <v>14</v>
      </c>
      <c r="I9" s="3">
        <v>6</v>
      </c>
      <c r="J9" s="3" t="s">
        <v>14</v>
      </c>
      <c r="K9" s="3" t="s">
        <v>14</v>
      </c>
      <c r="L9" s="3" t="s">
        <v>26</v>
      </c>
      <c r="M9" s="3" t="s">
        <v>14</v>
      </c>
      <c r="N9" s="3">
        <v>101</v>
      </c>
      <c r="O9" s="3">
        <v>19</v>
      </c>
      <c r="P9" s="3" t="s">
        <v>27</v>
      </c>
      <c r="Q9" s="3" t="s">
        <v>28</v>
      </c>
      <c r="R9" s="3" t="s">
        <v>29</v>
      </c>
      <c r="S9" s="3" t="s">
        <v>14</v>
      </c>
      <c r="T9" s="3" t="s">
        <v>14</v>
      </c>
      <c r="U9" s="3" t="s">
        <v>14</v>
      </c>
      <c r="V9" s="3" t="s">
        <v>14</v>
      </c>
    </row>
    <row r="10" spans="1:22" x14ac:dyDescent="0.25">
      <c r="A10" s="3" t="s">
        <v>30</v>
      </c>
      <c r="B10" s="3" t="s">
        <v>14</v>
      </c>
      <c r="C10" s="3">
        <v>0</v>
      </c>
      <c r="D10" s="3" t="s">
        <v>14</v>
      </c>
      <c r="E10" s="3" t="s">
        <v>14</v>
      </c>
      <c r="F10" s="3">
        <v>6</v>
      </c>
      <c r="G10" s="3" t="s">
        <v>14</v>
      </c>
      <c r="H10" s="3" t="s">
        <v>14</v>
      </c>
      <c r="I10" s="3">
        <v>6</v>
      </c>
      <c r="J10" s="3" t="s">
        <v>14</v>
      </c>
      <c r="K10" s="3" t="s">
        <v>14</v>
      </c>
      <c r="L10" s="3" t="s">
        <v>31</v>
      </c>
      <c r="M10" s="3" t="s">
        <v>14</v>
      </c>
      <c r="N10" s="3">
        <v>104</v>
      </c>
      <c r="O10" s="3">
        <v>19</v>
      </c>
      <c r="P10" s="3" t="s">
        <v>32</v>
      </c>
      <c r="Q10" s="3" t="s">
        <v>28</v>
      </c>
      <c r="R10" s="3" t="s">
        <v>29</v>
      </c>
      <c r="S10" s="3" t="s">
        <v>14</v>
      </c>
      <c r="T10" s="3" t="s">
        <v>14</v>
      </c>
      <c r="U10" s="3" t="s">
        <v>14</v>
      </c>
      <c r="V10" s="3" t="s">
        <v>14</v>
      </c>
    </row>
    <row r="11" spans="1:22" x14ac:dyDescent="0.25">
      <c r="A11" s="3" t="s">
        <v>33</v>
      </c>
      <c r="B11" s="3" t="s">
        <v>14</v>
      </c>
      <c r="C11" s="3">
        <v>122</v>
      </c>
      <c r="D11" s="3" t="s">
        <v>14</v>
      </c>
      <c r="E11" s="3" t="s">
        <v>14</v>
      </c>
      <c r="F11" s="3">
        <v>124</v>
      </c>
      <c r="G11" s="3" t="s">
        <v>14</v>
      </c>
      <c r="H11" s="3" t="s">
        <v>14</v>
      </c>
      <c r="I11" s="3">
        <v>246</v>
      </c>
      <c r="J11" s="3" t="s">
        <v>14</v>
      </c>
      <c r="K11" s="3" t="s">
        <v>14</v>
      </c>
      <c r="L11" s="3" t="s">
        <v>34</v>
      </c>
      <c r="M11" s="3" t="s">
        <v>14</v>
      </c>
      <c r="N11" s="3">
        <v>4640</v>
      </c>
      <c r="O11" s="3">
        <v>3</v>
      </c>
      <c r="P11" s="3" t="s">
        <v>35</v>
      </c>
      <c r="Q11" s="3" t="s">
        <v>36</v>
      </c>
      <c r="R11" s="3" t="s">
        <v>14</v>
      </c>
      <c r="S11" s="3" t="s">
        <v>14</v>
      </c>
      <c r="T11" s="3" t="s">
        <v>14</v>
      </c>
      <c r="U11" s="3" t="s">
        <v>14</v>
      </c>
      <c r="V11" s="3" t="s">
        <v>14</v>
      </c>
    </row>
    <row r="12" spans="1:22" x14ac:dyDescent="0.25">
      <c r="A12" s="3" t="s">
        <v>37</v>
      </c>
      <c r="B12" s="3" t="s">
        <v>14</v>
      </c>
      <c r="C12" s="3">
        <v>5</v>
      </c>
      <c r="D12" s="3" t="s">
        <v>14</v>
      </c>
      <c r="E12" s="3" t="s">
        <v>14</v>
      </c>
      <c r="F12" s="3">
        <v>11</v>
      </c>
      <c r="G12" s="3" t="s">
        <v>14</v>
      </c>
      <c r="H12" s="3" t="s">
        <v>14</v>
      </c>
      <c r="I12" s="3">
        <v>16</v>
      </c>
      <c r="J12" s="3" t="s">
        <v>14</v>
      </c>
      <c r="K12" s="3" t="s">
        <v>14</v>
      </c>
      <c r="L12" s="3" t="s">
        <v>38</v>
      </c>
      <c r="M12" s="3" t="s">
        <v>14</v>
      </c>
      <c r="N12" s="3">
        <v>175</v>
      </c>
      <c r="O12" s="3">
        <v>2</v>
      </c>
      <c r="P12" s="3" t="s">
        <v>39</v>
      </c>
      <c r="Q12" s="3" t="s">
        <v>36</v>
      </c>
      <c r="R12" s="3" t="s">
        <v>39</v>
      </c>
      <c r="S12" s="3" t="s">
        <v>14</v>
      </c>
      <c r="T12" s="3" t="s">
        <v>14</v>
      </c>
      <c r="U12" s="3" t="s">
        <v>14</v>
      </c>
      <c r="V12" s="3" t="s">
        <v>14</v>
      </c>
    </row>
    <row r="13" spans="1:22" x14ac:dyDescent="0.25">
      <c r="A13" s="3" t="s">
        <v>40</v>
      </c>
      <c r="B13" s="3" t="s">
        <v>14</v>
      </c>
      <c r="C13" s="3">
        <v>19</v>
      </c>
      <c r="D13" s="3" t="s">
        <v>14</v>
      </c>
      <c r="E13" s="3" t="s">
        <v>14</v>
      </c>
      <c r="F13" s="3">
        <v>21</v>
      </c>
      <c r="G13" s="3" t="s">
        <v>14</v>
      </c>
      <c r="H13" s="3" t="s">
        <v>14</v>
      </c>
      <c r="I13" s="3">
        <v>40</v>
      </c>
      <c r="J13" s="3" t="s">
        <v>14</v>
      </c>
      <c r="K13" s="3" t="s">
        <v>14</v>
      </c>
      <c r="L13" s="3" t="s">
        <v>41</v>
      </c>
      <c r="M13" s="3" t="s">
        <v>14</v>
      </c>
      <c r="N13" s="3">
        <v>525</v>
      </c>
      <c r="O13" s="3">
        <v>2</v>
      </c>
      <c r="P13" s="3" t="s">
        <v>42</v>
      </c>
      <c r="Q13" s="3" t="s">
        <v>43</v>
      </c>
      <c r="R13" s="3" t="s">
        <v>42</v>
      </c>
      <c r="S13" s="3" t="s">
        <v>14</v>
      </c>
      <c r="T13" s="3" t="s">
        <v>14</v>
      </c>
      <c r="U13" s="3" t="s">
        <v>14</v>
      </c>
      <c r="V13" s="3" t="s">
        <v>14</v>
      </c>
    </row>
    <row r="14" spans="1:22" x14ac:dyDescent="0.25">
      <c r="A14" s="3" t="s">
        <v>44</v>
      </c>
      <c r="B14" s="3" t="s">
        <v>14</v>
      </c>
      <c r="C14" s="3">
        <v>35</v>
      </c>
      <c r="D14" s="3" t="s">
        <v>14</v>
      </c>
      <c r="E14" s="3" t="s">
        <v>14</v>
      </c>
      <c r="F14" s="3">
        <v>35</v>
      </c>
      <c r="G14" s="3" t="s">
        <v>14</v>
      </c>
      <c r="H14" s="3" t="s">
        <v>14</v>
      </c>
      <c r="I14" s="3">
        <v>70</v>
      </c>
      <c r="J14" s="3" t="s">
        <v>14</v>
      </c>
      <c r="K14" s="3" t="s">
        <v>14</v>
      </c>
      <c r="L14" s="3" t="s">
        <v>32</v>
      </c>
      <c r="M14" s="3" t="s">
        <v>14</v>
      </c>
      <c r="N14" s="3">
        <v>1028</v>
      </c>
      <c r="O14" s="3">
        <v>2</v>
      </c>
      <c r="P14" s="3" t="s">
        <v>45</v>
      </c>
      <c r="Q14" s="3" t="s">
        <v>43</v>
      </c>
      <c r="R14" s="3" t="s">
        <v>45</v>
      </c>
      <c r="S14" s="3" t="s">
        <v>14</v>
      </c>
      <c r="T14" s="3" t="s">
        <v>14</v>
      </c>
      <c r="U14" s="3" t="s">
        <v>14</v>
      </c>
      <c r="V14" s="3" t="s">
        <v>14</v>
      </c>
    </row>
    <row r="15" spans="1:22" x14ac:dyDescent="0.25">
      <c r="A15" s="3" t="s">
        <v>46</v>
      </c>
      <c r="B15" s="3" t="s">
        <v>14</v>
      </c>
      <c r="C15" s="3">
        <v>47</v>
      </c>
      <c r="D15" s="3" t="s">
        <v>14</v>
      </c>
      <c r="E15" s="3" t="s">
        <v>14</v>
      </c>
      <c r="F15" s="3">
        <v>50</v>
      </c>
      <c r="G15" s="3" t="s">
        <v>14</v>
      </c>
      <c r="H15" s="3" t="s">
        <v>14</v>
      </c>
      <c r="I15" s="3">
        <v>97</v>
      </c>
      <c r="J15" s="3" t="s">
        <v>14</v>
      </c>
      <c r="K15" s="3" t="s">
        <v>14</v>
      </c>
      <c r="L15" s="3" t="s">
        <v>47</v>
      </c>
      <c r="M15" s="3" t="s">
        <v>14</v>
      </c>
      <c r="N15" s="3">
        <v>1644</v>
      </c>
      <c r="O15" s="3">
        <v>2</v>
      </c>
      <c r="P15" s="3" t="s">
        <v>48</v>
      </c>
      <c r="Q15" s="3" t="s">
        <v>43</v>
      </c>
      <c r="R15" s="3" t="s">
        <v>48</v>
      </c>
      <c r="S15" s="3" t="s">
        <v>14</v>
      </c>
      <c r="T15" s="3" t="s">
        <v>14</v>
      </c>
      <c r="U15" s="3" t="s">
        <v>14</v>
      </c>
      <c r="V15" s="3" t="s">
        <v>14</v>
      </c>
    </row>
    <row r="16" spans="1:22" x14ac:dyDescent="0.25">
      <c r="A16" s="3" t="s">
        <v>49</v>
      </c>
      <c r="B16" s="3" t="s">
        <v>14</v>
      </c>
      <c r="C16" s="3">
        <v>20</v>
      </c>
      <c r="D16" s="3" t="s">
        <v>14</v>
      </c>
      <c r="E16" s="3" t="s">
        <v>14</v>
      </c>
      <c r="F16" s="3">
        <v>20</v>
      </c>
      <c r="G16" s="3" t="s">
        <v>14</v>
      </c>
      <c r="H16" s="3" t="s">
        <v>14</v>
      </c>
      <c r="I16" s="3">
        <v>40</v>
      </c>
      <c r="J16" s="3" t="s">
        <v>14</v>
      </c>
      <c r="K16" s="3" t="s">
        <v>14</v>
      </c>
      <c r="L16" s="3" t="s">
        <v>50</v>
      </c>
      <c r="M16" s="3" t="s">
        <v>14</v>
      </c>
      <c r="N16" s="3">
        <v>1345</v>
      </c>
      <c r="O16" s="3" t="s">
        <v>17</v>
      </c>
      <c r="P16" s="3" t="s">
        <v>14</v>
      </c>
      <c r="Q16" s="3" t="s">
        <v>14</v>
      </c>
      <c r="R16" s="3" t="s">
        <v>14</v>
      </c>
      <c r="S16" s="3" t="s">
        <v>14</v>
      </c>
      <c r="T16" s="3" t="s">
        <v>14</v>
      </c>
      <c r="U16" s="3" t="s">
        <v>14</v>
      </c>
      <c r="V16" s="3" t="s">
        <v>14</v>
      </c>
    </row>
    <row r="17" spans="1:22" x14ac:dyDescent="0.25">
      <c r="A17" s="3" t="s">
        <v>51</v>
      </c>
      <c r="B17" s="3" t="s">
        <v>14</v>
      </c>
      <c r="C17" s="3">
        <v>19</v>
      </c>
      <c r="D17" s="3" t="s">
        <v>14</v>
      </c>
      <c r="E17" s="3" t="s">
        <v>14</v>
      </c>
      <c r="F17" s="3">
        <v>21</v>
      </c>
      <c r="G17" s="3" t="s">
        <v>14</v>
      </c>
      <c r="H17" s="3" t="s">
        <v>14</v>
      </c>
      <c r="I17" s="3">
        <v>40</v>
      </c>
      <c r="J17" s="3" t="s">
        <v>14</v>
      </c>
      <c r="K17" s="3" t="s">
        <v>14</v>
      </c>
      <c r="L17" s="3" t="s">
        <v>52</v>
      </c>
      <c r="M17" s="3" t="s">
        <v>14</v>
      </c>
      <c r="N17" s="3">
        <v>296</v>
      </c>
      <c r="O17" s="3">
        <v>2</v>
      </c>
      <c r="P17" s="3" t="s">
        <v>53</v>
      </c>
      <c r="Q17" s="3" t="s">
        <v>43</v>
      </c>
      <c r="R17" s="3" t="s">
        <v>53</v>
      </c>
      <c r="S17" s="3" t="s">
        <v>14</v>
      </c>
      <c r="T17" s="3" t="s">
        <v>14</v>
      </c>
      <c r="U17" s="3" t="s">
        <v>14</v>
      </c>
      <c r="V17" s="3" t="s">
        <v>14</v>
      </c>
    </row>
    <row r="18" spans="1:22" x14ac:dyDescent="0.25">
      <c r="A18" s="3" t="s">
        <v>54</v>
      </c>
      <c r="B18" s="3" t="s">
        <v>14</v>
      </c>
      <c r="C18" s="3">
        <v>35</v>
      </c>
      <c r="D18" s="3" t="s">
        <v>14</v>
      </c>
      <c r="E18" s="3" t="s">
        <v>14</v>
      </c>
      <c r="F18" s="3">
        <v>35</v>
      </c>
      <c r="G18" s="3" t="s">
        <v>14</v>
      </c>
      <c r="H18" s="3" t="s">
        <v>14</v>
      </c>
      <c r="I18" s="3">
        <v>70</v>
      </c>
      <c r="J18" s="3" t="s">
        <v>14</v>
      </c>
      <c r="K18" s="3" t="s">
        <v>14</v>
      </c>
      <c r="L18" s="3" t="s">
        <v>55</v>
      </c>
      <c r="M18" s="3" t="s">
        <v>14</v>
      </c>
      <c r="N18" s="3">
        <v>615</v>
      </c>
      <c r="O18" s="3">
        <v>2</v>
      </c>
      <c r="P18" s="3" t="s">
        <v>56</v>
      </c>
      <c r="Q18" s="3" t="s">
        <v>43</v>
      </c>
      <c r="R18" s="3" t="s">
        <v>56</v>
      </c>
      <c r="S18" s="3" t="s">
        <v>14</v>
      </c>
      <c r="T18" s="3" t="s">
        <v>14</v>
      </c>
      <c r="U18" s="3" t="s">
        <v>14</v>
      </c>
      <c r="V18" s="3" t="s">
        <v>14</v>
      </c>
    </row>
    <row r="19" spans="1:22" x14ac:dyDescent="0.25">
      <c r="A19" s="3" t="s">
        <v>57</v>
      </c>
      <c r="B19" s="3" t="s">
        <v>14</v>
      </c>
      <c r="C19" s="3">
        <v>47</v>
      </c>
      <c r="D19" s="3" t="s">
        <v>14</v>
      </c>
      <c r="E19" s="3" t="s">
        <v>14</v>
      </c>
      <c r="F19" s="3">
        <v>49</v>
      </c>
      <c r="G19" s="3" t="s">
        <v>14</v>
      </c>
      <c r="H19" s="3" t="s">
        <v>14</v>
      </c>
      <c r="I19" s="3">
        <v>96</v>
      </c>
      <c r="J19" s="3" t="s">
        <v>14</v>
      </c>
      <c r="K19" s="3" t="s">
        <v>14</v>
      </c>
      <c r="L19" s="3" t="s">
        <v>58</v>
      </c>
      <c r="M19" s="3" t="s">
        <v>14</v>
      </c>
      <c r="N19" s="3">
        <v>1076</v>
      </c>
      <c r="O19" s="3">
        <v>2</v>
      </c>
      <c r="P19" s="3" t="s">
        <v>59</v>
      </c>
      <c r="Q19" s="3" t="s">
        <v>43</v>
      </c>
      <c r="R19" s="3" t="s">
        <v>59</v>
      </c>
      <c r="S19" s="3" t="s">
        <v>14</v>
      </c>
      <c r="T19" s="3" t="s">
        <v>14</v>
      </c>
      <c r="U19" s="3" t="s">
        <v>14</v>
      </c>
      <c r="V19" s="3" t="s">
        <v>14</v>
      </c>
    </row>
    <row r="20" spans="1:22" x14ac:dyDescent="0.25">
      <c r="A20" s="3" t="s">
        <v>60</v>
      </c>
      <c r="B20" s="3" t="s">
        <v>14</v>
      </c>
      <c r="C20" s="3">
        <v>20</v>
      </c>
      <c r="D20" s="3" t="s">
        <v>14</v>
      </c>
      <c r="E20" s="3" t="s">
        <v>14</v>
      </c>
      <c r="F20" s="3">
        <v>0</v>
      </c>
      <c r="G20" s="3" t="s">
        <v>14</v>
      </c>
      <c r="H20" s="3" t="s">
        <v>14</v>
      </c>
      <c r="I20" s="3">
        <v>20</v>
      </c>
      <c r="J20" s="3" t="s">
        <v>14</v>
      </c>
      <c r="K20" s="3" t="s">
        <v>14</v>
      </c>
      <c r="L20" s="3" t="s">
        <v>61</v>
      </c>
      <c r="M20" s="3" t="s">
        <v>14</v>
      </c>
      <c r="N20" s="3">
        <v>257</v>
      </c>
      <c r="O20" s="3" t="s">
        <v>17</v>
      </c>
      <c r="P20" s="3" t="s">
        <v>14</v>
      </c>
      <c r="Q20" s="3" t="s">
        <v>14</v>
      </c>
      <c r="R20" s="3" t="s">
        <v>14</v>
      </c>
      <c r="S20" s="3" t="s">
        <v>14</v>
      </c>
      <c r="T20" s="3" t="s">
        <v>14</v>
      </c>
      <c r="U20" s="3" t="s">
        <v>14</v>
      </c>
      <c r="V20" s="3" t="s">
        <v>14</v>
      </c>
    </row>
    <row r="21" spans="1:22" x14ac:dyDescent="0.25">
      <c r="A21" s="3" t="s">
        <v>62</v>
      </c>
      <c r="B21" s="3">
        <v>2</v>
      </c>
      <c r="C21" s="3" t="s">
        <v>63</v>
      </c>
      <c r="D21" s="3">
        <v>3</v>
      </c>
      <c r="E21" s="3" t="s">
        <v>14</v>
      </c>
      <c r="F21" s="3">
        <v>0</v>
      </c>
      <c r="G21" s="3" t="s">
        <v>14</v>
      </c>
      <c r="H21" s="3">
        <v>2</v>
      </c>
      <c r="I21" s="3" t="s">
        <v>63</v>
      </c>
      <c r="J21" s="3">
        <v>3</v>
      </c>
      <c r="K21" s="3" t="s">
        <v>39</v>
      </c>
      <c r="L21" s="3" t="s">
        <v>64</v>
      </c>
      <c r="M21" s="3" t="s">
        <v>65</v>
      </c>
      <c r="N21" s="3">
        <v>40</v>
      </c>
      <c r="O21" s="3">
        <v>29</v>
      </c>
      <c r="P21" s="3">
        <v>3</v>
      </c>
      <c r="Q21" s="3" t="s">
        <v>39</v>
      </c>
      <c r="R21" s="3" t="s">
        <v>65</v>
      </c>
      <c r="S21" s="3" t="s">
        <v>14</v>
      </c>
      <c r="T21" s="3" t="s">
        <v>14</v>
      </c>
      <c r="U21" s="3" t="s">
        <v>14</v>
      </c>
      <c r="V21" s="3" t="s">
        <v>66</v>
      </c>
    </row>
    <row r="22" spans="1:22" x14ac:dyDescent="0.25">
      <c r="A22" s="3" t="s">
        <v>67</v>
      </c>
      <c r="B22" s="3" t="s">
        <v>14</v>
      </c>
      <c r="C22" s="3">
        <v>3</v>
      </c>
      <c r="D22" s="3" t="s">
        <v>14</v>
      </c>
      <c r="E22" s="3" t="s">
        <v>14</v>
      </c>
      <c r="F22" s="3">
        <v>0</v>
      </c>
      <c r="G22" s="3" t="s">
        <v>14</v>
      </c>
      <c r="H22" s="3" t="s">
        <v>14</v>
      </c>
      <c r="I22" s="3">
        <v>3</v>
      </c>
      <c r="J22" s="3" t="s">
        <v>14</v>
      </c>
      <c r="K22" s="3" t="s">
        <v>14</v>
      </c>
      <c r="L22" s="3" t="s">
        <v>68</v>
      </c>
      <c r="M22" s="3" t="s">
        <v>14</v>
      </c>
      <c r="N22" s="3">
        <v>38</v>
      </c>
      <c r="O22" s="3">
        <v>19</v>
      </c>
      <c r="P22" s="3" t="s">
        <v>69</v>
      </c>
      <c r="Q22" s="3" t="s">
        <v>70</v>
      </c>
      <c r="R22" s="3" t="s">
        <v>71</v>
      </c>
      <c r="S22" s="3" t="s">
        <v>14</v>
      </c>
      <c r="T22" s="3" t="s">
        <v>14</v>
      </c>
      <c r="U22" s="3" t="s">
        <v>14</v>
      </c>
      <c r="V22" s="3" t="s">
        <v>14</v>
      </c>
    </row>
    <row r="23" spans="1:22" x14ac:dyDescent="0.25">
      <c r="A23" s="3" t="s">
        <v>72</v>
      </c>
      <c r="B23" s="3" t="s">
        <v>14</v>
      </c>
      <c r="C23" s="3">
        <v>14</v>
      </c>
      <c r="D23" s="3" t="s">
        <v>14</v>
      </c>
      <c r="E23" s="3" t="s">
        <v>14</v>
      </c>
      <c r="F23" s="3">
        <v>0</v>
      </c>
      <c r="G23" s="3" t="s">
        <v>14</v>
      </c>
      <c r="H23" s="3" t="s">
        <v>14</v>
      </c>
      <c r="I23" s="3">
        <v>14</v>
      </c>
      <c r="J23" s="3" t="s">
        <v>14</v>
      </c>
      <c r="K23" s="3" t="s">
        <v>14</v>
      </c>
      <c r="L23" s="3" t="s">
        <v>73</v>
      </c>
      <c r="M23" s="3" t="s">
        <v>14</v>
      </c>
      <c r="N23" s="3">
        <v>96</v>
      </c>
      <c r="O23" s="3">
        <v>43</v>
      </c>
      <c r="P23" s="3" t="s">
        <v>74</v>
      </c>
      <c r="Q23" s="3" t="s">
        <v>75</v>
      </c>
      <c r="R23" s="3" t="s">
        <v>22</v>
      </c>
      <c r="S23" s="3" t="s">
        <v>76</v>
      </c>
      <c r="T23" s="3" t="s">
        <v>77</v>
      </c>
      <c r="U23" s="3" t="s">
        <v>14</v>
      </c>
      <c r="V23" s="3" t="s">
        <v>14</v>
      </c>
    </row>
    <row r="24" spans="1:22" x14ac:dyDescent="0.25">
      <c r="A24" s="3" t="s">
        <v>78</v>
      </c>
      <c r="B24" s="3" t="s">
        <v>14</v>
      </c>
      <c r="C24" s="3">
        <v>8</v>
      </c>
      <c r="D24" s="3" t="s">
        <v>14</v>
      </c>
      <c r="E24" s="3" t="s">
        <v>14</v>
      </c>
      <c r="F24" s="3">
        <v>0</v>
      </c>
      <c r="G24" s="3" t="s">
        <v>14</v>
      </c>
      <c r="H24" s="3" t="s">
        <v>14</v>
      </c>
      <c r="I24" s="3">
        <v>8</v>
      </c>
      <c r="J24" s="3" t="s">
        <v>14</v>
      </c>
      <c r="K24" s="3" t="s">
        <v>14</v>
      </c>
      <c r="L24" s="3" t="s">
        <v>79</v>
      </c>
      <c r="M24" s="3" t="s">
        <v>14</v>
      </c>
      <c r="N24" s="3">
        <v>54</v>
      </c>
      <c r="O24" s="3">
        <v>43</v>
      </c>
      <c r="P24" s="3" t="s">
        <v>77</v>
      </c>
      <c r="Q24" s="3" t="s">
        <v>76</v>
      </c>
      <c r="R24" s="3" t="s">
        <v>22</v>
      </c>
      <c r="S24" s="3" t="s">
        <v>80</v>
      </c>
      <c r="T24" s="3" t="s">
        <v>74</v>
      </c>
      <c r="U24" s="3" t="s">
        <v>14</v>
      </c>
      <c r="V24" s="3" t="s">
        <v>14</v>
      </c>
    </row>
    <row r="25" spans="1:22" x14ac:dyDescent="0.25">
      <c r="A25" s="3" t="s">
        <v>81</v>
      </c>
      <c r="B25" s="3" t="s">
        <v>14</v>
      </c>
      <c r="C25" s="3">
        <v>9</v>
      </c>
      <c r="D25" s="3" t="s">
        <v>14</v>
      </c>
      <c r="E25" s="3" t="s">
        <v>14</v>
      </c>
      <c r="F25" s="3">
        <v>0</v>
      </c>
      <c r="G25" s="3" t="s">
        <v>14</v>
      </c>
      <c r="H25" s="3" t="s">
        <v>14</v>
      </c>
      <c r="I25" s="3">
        <v>9</v>
      </c>
      <c r="J25" s="3" t="s">
        <v>14</v>
      </c>
      <c r="K25" s="3" t="s">
        <v>14</v>
      </c>
      <c r="L25" s="3" t="s">
        <v>82</v>
      </c>
      <c r="M25" s="3" t="s">
        <v>14</v>
      </c>
      <c r="N25" s="3">
        <v>84</v>
      </c>
      <c r="O25" s="3">
        <v>10</v>
      </c>
      <c r="P25" s="3" t="s">
        <v>83</v>
      </c>
      <c r="Q25" s="3" t="s">
        <v>84</v>
      </c>
      <c r="R25" s="3" t="s">
        <v>85</v>
      </c>
      <c r="S25" s="3" t="s">
        <v>86</v>
      </c>
      <c r="T25" s="3" t="s">
        <v>14</v>
      </c>
      <c r="U25" s="3" t="s">
        <v>14</v>
      </c>
      <c r="V25" s="3" t="s">
        <v>14</v>
      </c>
    </row>
    <row r="26" spans="1:22" x14ac:dyDescent="0.25">
      <c r="A26" s="3" t="s">
        <v>87</v>
      </c>
      <c r="B26" s="3" t="s">
        <v>14</v>
      </c>
      <c r="C26" s="3">
        <v>10</v>
      </c>
      <c r="D26" s="3" t="s">
        <v>14</v>
      </c>
      <c r="E26" s="3" t="s">
        <v>14</v>
      </c>
      <c r="F26" s="3">
        <v>0</v>
      </c>
      <c r="G26" s="3" t="s">
        <v>14</v>
      </c>
      <c r="H26" s="3" t="s">
        <v>14</v>
      </c>
      <c r="I26" s="3">
        <v>10</v>
      </c>
      <c r="J26" s="3" t="s">
        <v>14</v>
      </c>
      <c r="K26" s="3" t="s">
        <v>14</v>
      </c>
      <c r="L26" s="3" t="s">
        <v>45</v>
      </c>
      <c r="M26" s="3" t="s">
        <v>14</v>
      </c>
      <c r="N26" s="3">
        <v>51</v>
      </c>
      <c r="O26" s="3">
        <v>2</v>
      </c>
      <c r="P26" s="3" t="s">
        <v>88</v>
      </c>
      <c r="Q26" s="3" t="s">
        <v>89</v>
      </c>
      <c r="R26" s="3" t="s">
        <v>88</v>
      </c>
      <c r="S26" s="3" t="s">
        <v>14</v>
      </c>
      <c r="T26" s="3" t="s">
        <v>14</v>
      </c>
      <c r="U26" s="3" t="s">
        <v>14</v>
      </c>
      <c r="V26" s="3" t="s">
        <v>14</v>
      </c>
    </row>
    <row r="27" spans="1:22" x14ac:dyDescent="0.25">
      <c r="A27" s="3" t="s">
        <v>90</v>
      </c>
      <c r="B27" s="3" t="s">
        <v>14</v>
      </c>
      <c r="C27" s="3">
        <v>2</v>
      </c>
      <c r="D27" s="3" t="s">
        <v>14</v>
      </c>
      <c r="E27" s="3" t="s">
        <v>14</v>
      </c>
      <c r="F27" s="3">
        <v>0</v>
      </c>
      <c r="G27" s="3" t="s">
        <v>14</v>
      </c>
      <c r="H27" s="3" t="s">
        <v>14</v>
      </c>
      <c r="I27" s="3">
        <v>2</v>
      </c>
      <c r="J27" s="3" t="s">
        <v>14</v>
      </c>
      <c r="K27" s="3" t="s">
        <v>14</v>
      </c>
      <c r="L27" s="3" t="s">
        <v>91</v>
      </c>
      <c r="M27" s="3" t="s">
        <v>14</v>
      </c>
      <c r="N27" s="3">
        <v>23</v>
      </c>
      <c r="O27" s="3" t="s">
        <v>17</v>
      </c>
      <c r="P27" s="3" t="s">
        <v>14</v>
      </c>
      <c r="Q27" s="3" t="s">
        <v>14</v>
      </c>
      <c r="R27" s="3" t="s">
        <v>14</v>
      </c>
      <c r="S27" s="3" t="s">
        <v>14</v>
      </c>
      <c r="T27" s="3" t="s">
        <v>14</v>
      </c>
      <c r="U27" s="3" t="s">
        <v>14</v>
      </c>
      <c r="V27" s="3" t="s">
        <v>14</v>
      </c>
    </row>
    <row r="28" spans="1:22" x14ac:dyDescent="0.25">
      <c r="A28" s="3" t="s">
        <v>92</v>
      </c>
      <c r="B28" s="3" t="s">
        <v>14</v>
      </c>
      <c r="C28" s="3">
        <v>2</v>
      </c>
      <c r="D28" s="3" t="s">
        <v>14</v>
      </c>
      <c r="E28" s="3" t="s">
        <v>14</v>
      </c>
      <c r="F28" s="3">
        <v>0</v>
      </c>
      <c r="G28" s="3" t="s">
        <v>14</v>
      </c>
      <c r="H28" s="3" t="s">
        <v>14</v>
      </c>
      <c r="I28" s="3">
        <v>2</v>
      </c>
      <c r="J28" s="3" t="s">
        <v>14</v>
      </c>
      <c r="K28" s="3" t="s">
        <v>14</v>
      </c>
      <c r="L28" s="3" t="s">
        <v>93</v>
      </c>
      <c r="M28" s="3" t="s">
        <v>14</v>
      </c>
      <c r="N28" s="3">
        <v>16</v>
      </c>
      <c r="O28" s="3" t="s">
        <v>17</v>
      </c>
      <c r="P28" s="3" t="s">
        <v>14</v>
      </c>
      <c r="Q28" s="3" t="s">
        <v>14</v>
      </c>
      <c r="R28" s="3" t="s">
        <v>14</v>
      </c>
      <c r="S28" s="3" t="s">
        <v>14</v>
      </c>
      <c r="T28" s="3" t="s">
        <v>14</v>
      </c>
      <c r="U28" s="3" t="s">
        <v>14</v>
      </c>
      <c r="V28" s="3" t="s">
        <v>14</v>
      </c>
    </row>
    <row r="29" spans="1:22" x14ac:dyDescent="0.25">
      <c r="A29" s="3" t="s">
        <v>94</v>
      </c>
      <c r="B29" s="3" t="s">
        <v>14</v>
      </c>
      <c r="C29" s="3">
        <v>3</v>
      </c>
      <c r="D29" s="3" t="s">
        <v>14</v>
      </c>
      <c r="E29" s="3" t="s">
        <v>14</v>
      </c>
      <c r="F29" s="3">
        <v>0</v>
      </c>
      <c r="G29" s="3" t="s">
        <v>14</v>
      </c>
      <c r="H29" s="3" t="s">
        <v>14</v>
      </c>
      <c r="I29" s="3">
        <v>3</v>
      </c>
      <c r="J29" s="3" t="s">
        <v>14</v>
      </c>
      <c r="K29" s="3" t="s">
        <v>14</v>
      </c>
      <c r="L29" s="3" t="s">
        <v>95</v>
      </c>
      <c r="M29" s="3" t="s">
        <v>14</v>
      </c>
      <c r="N29" s="3">
        <v>45</v>
      </c>
      <c r="O29" s="3">
        <v>19</v>
      </c>
      <c r="P29" s="3" t="s">
        <v>96</v>
      </c>
      <c r="Q29" s="3" t="s">
        <v>97</v>
      </c>
      <c r="R29" s="3" t="s">
        <v>98</v>
      </c>
      <c r="S29" s="3" t="s">
        <v>14</v>
      </c>
      <c r="T29" s="3" t="s">
        <v>14</v>
      </c>
      <c r="U29" s="3" t="s">
        <v>14</v>
      </c>
      <c r="V29" s="3" t="s">
        <v>14</v>
      </c>
    </row>
    <row r="30" spans="1:22" x14ac:dyDescent="0.25">
      <c r="A30" s="3" t="s">
        <v>99</v>
      </c>
      <c r="B30" s="3" t="s">
        <v>14</v>
      </c>
      <c r="C30" s="3">
        <v>10</v>
      </c>
      <c r="D30" s="3" t="s">
        <v>14</v>
      </c>
      <c r="E30" s="3" t="s">
        <v>14</v>
      </c>
      <c r="F30" s="3">
        <v>0</v>
      </c>
      <c r="G30" s="3" t="s">
        <v>14</v>
      </c>
      <c r="H30" s="3" t="s">
        <v>14</v>
      </c>
      <c r="I30" s="3">
        <v>10</v>
      </c>
      <c r="J30" s="3" t="s">
        <v>14</v>
      </c>
      <c r="K30" s="3" t="s">
        <v>14</v>
      </c>
      <c r="L30" s="3" t="s">
        <v>27</v>
      </c>
      <c r="M30" s="3" t="s">
        <v>14</v>
      </c>
      <c r="N30" s="3">
        <v>141</v>
      </c>
      <c r="O30" s="3" t="s">
        <v>17</v>
      </c>
      <c r="P30" s="3" t="s">
        <v>14</v>
      </c>
      <c r="Q30" s="3" t="s">
        <v>14</v>
      </c>
      <c r="R30" s="3" t="s">
        <v>14</v>
      </c>
      <c r="S30" s="3" t="s">
        <v>14</v>
      </c>
      <c r="T30" s="3" t="s">
        <v>14</v>
      </c>
      <c r="U30" s="3" t="s">
        <v>14</v>
      </c>
      <c r="V30" s="3" t="s">
        <v>14</v>
      </c>
    </row>
    <row r="31" spans="1:22" x14ac:dyDescent="0.25">
      <c r="A31" s="3" t="s">
        <v>100</v>
      </c>
      <c r="B31" s="3" t="s">
        <v>14</v>
      </c>
      <c r="C31" s="3">
        <v>10</v>
      </c>
      <c r="D31" s="3" t="s">
        <v>14</v>
      </c>
      <c r="E31" s="3" t="s">
        <v>14</v>
      </c>
      <c r="F31" s="3">
        <v>0</v>
      </c>
      <c r="G31" s="3" t="s">
        <v>14</v>
      </c>
      <c r="H31" s="3" t="s">
        <v>14</v>
      </c>
      <c r="I31" s="3">
        <v>10</v>
      </c>
      <c r="J31" s="3" t="s">
        <v>14</v>
      </c>
      <c r="K31" s="3" t="s">
        <v>14</v>
      </c>
      <c r="L31" s="3" t="s">
        <v>101</v>
      </c>
      <c r="M31" s="3" t="s">
        <v>14</v>
      </c>
      <c r="N31" s="3">
        <v>159</v>
      </c>
      <c r="O31" s="3" t="s">
        <v>17</v>
      </c>
      <c r="P31" s="3" t="s">
        <v>14</v>
      </c>
      <c r="Q31" s="3" t="s">
        <v>14</v>
      </c>
      <c r="R31" s="3" t="s">
        <v>14</v>
      </c>
      <c r="S31" s="3" t="s">
        <v>14</v>
      </c>
      <c r="T31" s="3" t="s">
        <v>14</v>
      </c>
      <c r="U31" s="3" t="s">
        <v>14</v>
      </c>
      <c r="V31" s="3" t="s">
        <v>14</v>
      </c>
    </row>
    <row r="32" spans="1:22" x14ac:dyDescent="0.25">
      <c r="A32" s="3" t="s">
        <v>102</v>
      </c>
      <c r="B32" s="3" t="s">
        <v>14</v>
      </c>
      <c r="C32" s="3">
        <v>0</v>
      </c>
      <c r="D32" s="3" t="s">
        <v>14</v>
      </c>
      <c r="E32" s="3" t="s">
        <v>14</v>
      </c>
      <c r="F32" s="3">
        <v>14</v>
      </c>
      <c r="G32" s="3" t="s">
        <v>14</v>
      </c>
      <c r="H32" s="3" t="s">
        <v>14</v>
      </c>
      <c r="I32" s="3">
        <v>14</v>
      </c>
      <c r="J32" s="3" t="s">
        <v>14</v>
      </c>
      <c r="K32" s="3" t="s">
        <v>14</v>
      </c>
      <c r="L32" s="3" t="s">
        <v>103</v>
      </c>
      <c r="M32" s="3" t="s">
        <v>14</v>
      </c>
      <c r="N32" s="3">
        <v>69</v>
      </c>
      <c r="O32" s="3">
        <v>2</v>
      </c>
      <c r="P32" s="3" t="s">
        <v>104</v>
      </c>
      <c r="Q32" s="3" t="s">
        <v>76</v>
      </c>
      <c r="R32" s="3" t="s">
        <v>53</v>
      </c>
      <c r="S32" s="3" t="s">
        <v>14</v>
      </c>
      <c r="T32" s="3" t="s">
        <v>14</v>
      </c>
      <c r="U32" s="3" t="s">
        <v>14</v>
      </c>
      <c r="V32" s="3" t="s">
        <v>14</v>
      </c>
    </row>
    <row r="33" spans="1:22" x14ac:dyDescent="0.25">
      <c r="A33" s="3" t="s">
        <v>105</v>
      </c>
      <c r="B33" s="3" t="s">
        <v>14</v>
      </c>
      <c r="C33" s="3">
        <v>0</v>
      </c>
      <c r="D33" s="3" t="s">
        <v>14</v>
      </c>
      <c r="E33" s="3" t="s">
        <v>14</v>
      </c>
      <c r="F33" s="3">
        <v>9</v>
      </c>
      <c r="G33" s="3" t="s">
        <v>14</v>
      </c>
      <c r="H33" s="3" t="s">
        <v>14</v>
      </c>
      <c r="I33" s="3">
        <v>9</v>
      </c>
      <c r="J33" s="3" t="s">
        <v>14</v>
      </c>
      <c r="K33" s="3" t="s">
        <v>14</v>
      </c>
      <c r="L33" s="3" t="s">
        <v>45</v>
      </c>
      <c r="M33" s="3" t="s">
        <v>14</v>
      </c>
      <c r="N33" s="3">
        <v>46</v>
      </c>
      <c r="O33" s="3">
        <v>43</v>
      </c>
      <c r="P33" s="3" t="s">
        <v>106</v>
      </c>
      <c r="Q33" s="3" t="s">
        <v>107</v>
      </c>
      <c r="R33" s="3" t="s">
        <v>108</v>
      </c>
      <c r="S33" s="3" t="s">
        <v>104</v>
      </c>
      <c r="T33" s="3" t="s">
        <v>109</v>
      </c>
      <c r="U33" s="3" t="s">
        <v>14</v>
      </c>
      <c r="V33" s="3" t="s">
        <v>14</v>
      </c>
    </row>
    <row r="34" spans="1:22" x14ac:dyDescent="0.25">
      <c r="A34" s="3" t="s">
        <v>110</v>
      </c>
      <c r="B34" s="3" t="s">
        <v>14</v>
      </c>
      <c r="C34" s="3">
        <v>0</v>
      </c>
      <c r="D34" s="3" t="s">
        <v>14</v>
      </c>
      <c r="E34" s="3" t="s">
        <v>14</v>
      </c>
      <c r="F34" s="3">
        <v>10</v>
      </c>
      <c r="G34" s="3" t="s">
        <v>14</v>
      </c>
      <c r="H34" s="3" t="s">
        <v>14</v>
      </c>
      <c r="I34" s="3">
        <v>10</v>
      </c>
      <c r="J34" s="3" t="s">
        <v>14</v>
      </c>
      <c r="K34" s="3" t="s">
        <v>14</v>
      </c>
      <c r="L34" s="3" t="s">
        <v>111</v>
      </c>
      <c r="M34" s="3" t="s">
        <v>14</v>
      </c>
      <c r="N34" s="3">
        <v>50</v>
      </c>
      <c r="O34" s="3">
        <v>43</v>
      </c>
      <c r="P34" s="3" t="s">
        <v>112</v>
      </c>
      <c r="Q34" s="3" t="s">
        <v>107</v>
      </c>
      <c r="R34" s="3" t="s">
        <v>21</v>
      </c>
      <c r="S34" s="3" t="s">
        <v>107</v>
      </c>
      <c r="T34" s="3" t="s">
        <v>112</v>
      </c>
      <c r="U34" s="3" t="s">
        <v>14</v>
      </c>
      <c r="V34" s="3" t="s">
        <v>14</v>
      </c>
    </row>
    <row r="35" spans="1:22" x14ac:dyDescent="0.25">
      <c r="A35" s="3" t="s">
        <v>113</v>
      </c>
      <c r="B35" s="3" t="s">
        <v>14</v>
      </c>
      <c r="C35" s="3">
        <v>0</v>
      </c>
      <c r="D35" s="3" t="s">
        <v>14</v>
      </c>
      <c r="E35" s="3" t="s">
        <v>14</v>
      </c>
      <c r="F35" s="3">
        <v>20</v>
      </c>
      <c r="G35" s="3" t="s">
        <v>14</v>
      </c>
      <c r="H35" s="3" t="s">
        <v>14</v>
      </c>
      <c r="I35" s="3">
        <v>20</v>
      </c>
      <c r="J35" s="3" t="s">
        <v>14</v>
      </c>
      <c r="K35" s="3" t="s">
        <v>14</v>
      </c>
      <c r="L35" s="3" t="s">
        <v>114</v>
      </c>
      <c r="M35" s="3" t="s">
        <v>14</v>
      </c>
      <c r="N35" s="3">
        <v>379</v>
      </c>
      <c r="O35" s="3">
        <v>19</v>
      </c>
      <c r="P35" s="3" t="s">
        <v>115</v>
      </c>
      <c r="Q35" s="3" t="s">
        <v>28</v>
      </c>
      <c r="R35" s="3" t="s">
        <v>116</v>
      </c>
      <c r="S35" s="3" t="s">
        <v>14</v>
      </c>
      <c r="T35" s="3" t="s">
        <v>14</v>
      </c>
      <c r="U35" s="3" t="s">
        <v>14</v>
      </c>
      <c r="V35" s="3" t="s">
        <v>14</v>
      </c>
    </row>
    <row r="36" spans="1:22" x14ac:dyDescent="0.25">
      <c r="A36" s="3" t="s">
        <v>117</v>
      </c>
      <c r="B36" s="3" t="s">
        <v>14</v>
      </c>
      <c r="C36" s="3">
        <v>0</v>
      </c>
      <c r="D36" s="3" t="s">
        <v>14</v>
      </c>
      <c r="E36" s="3" t="s">
        <v>14</v>
      </c>
      <c r="F36" s="3">
        <v>20</v>
      </c>
      <c r="G36" s="3" t="s">
        <v>14</v>
      </c>
      <c r="H36" s="3" t="s">
        <v>14</v>
      </c>
      <c r="I36" s="3">
        <v>20</v>
      </c>
      <c r="J36" s="3" t="s">
        <v>14</v>
      </c>
      <c r="K36" s="3" t="s">
        <v>14</v>
      </c>
      <c r="L36" s="3" t="s">
        <v>118</v>
      </c>
      <c r="M36" s="3" t="s">
        <v>14</v>
      </c>
      <c r="N36" s="3">
        <v>247</v>
      </c>
      <c r="O36" s="3" t="s">
        <v>17</v>
      </c>
      <c r="P36" s="3" t="s">
        <v>14</v>
      </c>
      <c r="Q36" s="3" t="s">
        <v>14</v>
      </c>
      <c r="R36" s="3" t="s">
        <v>14</v>
      </c>
      <c r="S36" s="3" t="s">
        <v>14</v>
      </c>
      <c r="T36" s="3" t="s">
        <v>14</v>
      </c>
      <c r="U36" s="3" t="s">
        <v>14</v>
      </c>
      <c r="V36" s="3" t="s">
        <v>14</v>
      </c>
    </row>
    <row r="37" spans="1:22" x14ac:dyDescent="0.25">
      <c r="A37" s="3" t="s">
        <v>119</v>
      </c>
      <c r="B37" s="3" t="s">
        <v>14</v>
      </c>
      <c r="C37" s="3">
        <v>0</v>
      </c>
      <c r="D37" s="3" t="s">
        <v>14</v>
      </c>
      <c r="E37" s="3" t="s">
        <v>14</v>
      </c>
      <c r="F37" s="3">
        <v>3</v>
      </c>
      <c r="G37" s="3" t="s">
        <v>14</v>
      </c>
      <c r="H37" s="3" t="s">
        <v>14</v>
      </c>
      <c r="I37" s="3">
        <v>3</v>
      </c>
      <c r="J37" s="3" t="s">
        <v>14</v>
      </c>
      <c r="K37" s="3" t="s">
        <v>14</v>
      </c>
      <c r="L37" s="3" t="s">
        <v>120</v>
      </c>
      <c r="M37" s="3" t="s">
        <v>14</v>
      </c>
      <c r="N37" s="3">
        <v>32</v>
      </c>
      <c r="O37" s="3">
        <v>19</v>
      </c>
      <c r="P37" s="3" t="s">
        <v>65</v>
      </c>
      <c r="Q37" s="3" t="s">
        <v>121</v>
      </c>
      <c r="R37" s="3" t="s">
        <v>122</v>
      </c>
      <c r="S37" s="3" t="s">
        <v>14</v>
      </c>
      <c r="T37" s="3" t="s">
        <v>14</v>
      </c>
      <c r="U37" s="3" t="s">
        <v>14</v>
      </c>
      <c r="V37" s="3" t="s">
        <v>14</v>
      </c>
    </row>
    <row r="38" spans="1:22" x14ac:dyDescent="0.25">
      <c r="A38" s="3" t="s">
        <v>123</v>
      </c>
      <c r="B38" s="3" t="s">
        <v>14</v>
      </c>
      <c r="C38" s="3">
        <v>0</v>
      </c>
      <c r="D38" s="3" t="s">
        <v>14</v>
      </c>
      <c r="E38" s="3" t="s">
        <v>14</v>
      </c>
      <c r="F38" s="3">
        <v>13</v>
      </c>
      <c r="G38" s="3" t="s">
        <v>14</v>
      </c>
      <c r="H38" s="3" t="s">
        <v>14</v>
      </c>
      <c r="I38" s="3">
        <v>13</v>
      </c>
      <c r="J38" s="3" t="s">
        <v>14</v>
      </c>
      <c r="K38" s="3" t="s">
        <v>14</v>
      </c>
      <c r="L38" s="3" t="s">
        <v>124</v>
      </c>
      <c r="M38" s="3" t="s">
        <v>14</v>
      </c>
      <c r="N38" s="3">
        <v>71</v>
      </c>
      <c r="O38" s="3">
        <v>43</v>
      </c>
      <c r="P38" s="3" t="s">
        <v>125</v>
      </c>
      <c r="Q38" s="3" t="s">
        <v>56</v>
      </c>
      <c r="R38" s="3" t="s">
        <v>126</v>
      </c>
      <c r="S38" s="3" t="s">
        <v>75</v>
      </c>
      <c r="T38" s="3" t="s">
        <v>125</v>
      </c>
      <c r="U38" s="3" t="s">
        <v>14</v>
      </c>
      <c r="V38" s="3" t="s">
        <v>14</v>
      </c>
    </row>
    <row r="39" spans="1:22" x14ac:dyDescent="0.25">
      <c r="A39" s="3" t="s">
        <v>127</v>
      </c>
      <c r="B39" s="3" t="s">
        <v>14</v>
      </c>
      <c r="C39" s="3">
        <v>0</v>
      </c>
      <c r="D39" s="3" t="s">
        <v>14</v>
      </c>
      <c r="E39" s="3" t="s">
        <v>14</v>
      </c>
      <c r="F39" s="3">
        <v>2</v>
      </c>
      <c r="G39" s="3" t="s">
        <v>14</v>
      </c>
      <c r="H39" s="3" t="s">
        <v>14</v>
      </c>
      <c r="I39" s="3">
        <v>2</v>
      </c>
      <c r="J39" s="3" t="s">
        <v>14</v>
      </c>
      <c r="K39" s="3" t="s">
        <v>14</v>
      </c>
      <c r="L39" s="3" t="s">
        <v>128</v>
      </c>
      <c r="M39" s="3" t="s">
        <v>14</v>
      </c>
      <c r="N39" s="3">
        <v>15</v>
      </c>
      <c r="O39" s="3" t="s">
        <v>17</v>
      </c>
      <c r="P39" s="3" t="s">
        <v>14</v>
      </c>
      <c r="Q39" s="3" t="s">
        <v>14</v>
      </c>
      <c r="R39" s="3" t="s">
        <v>14</v>
      </c>
      <c r="S39" s="3" t="s">
        <v>14</v>
      </c>
      <c r="T39" s="3" t="s">
        <v>14</v>
      </c>
      <c r="U39" s="3" t="s">
        <v>14</v>
      </c>
      <c r="V39" s="3" t="s">
        <v>14</v>
      </c>
    </row>
    <row r="40" spans="1:22" x14ac:dyDescent="0.25">
      <c r="A40" s="3" t="s">
        <v>129</v>
      </c>
      <c r="B40" s="3" t="s">
        <v>14</v>
      </c>
      <c r="C40" s="3">
        <v>0</v>
      </c>
      <c r="D40" s="3" t="s">
        <v>14</v>
      </c>
      <c r="E40" s="3" t="s">
        <v>14</v>
      </c>
      <c r="F40" s="3">
        <v>2</v>
      </c>
      <c r="G40" s="3" t="s">
        <v>14</v>
      </c>
      <c r="H40" s="3" t="s">
        <v>14</v>
      </c>
      <c r="I40" s="3">
        <v>2</v>
      </c>
      <c r="J40" s="3" t="s">
        <v>14</v>
      </c>
      <c r="K40" s="3" t="s">
        <v>14</v>
      </c>
      <c r="L40" s="3" t="s">
        <v>130</v>
      </c>
      <c r="M40" s="3" t="s">
        <v>14</v>
      </c>
      <c r="N40" s="3">
        <v>10</v>
      </c>
      <c r="O40" s="3" t="s">
        <v>17</v>
      </c>
      <c r="P40" s="3" t="s">
        <v>14</v>
      </c>
      <c r="Q40" s="3" t="s">
        <v>14</v>
      </c>
      <c r="R40" s="3" t="s">
        <v>14</v>
      </c>
      <c r="S40" s="3" t="s">
        <v>14</v>
      </c>
      <c r="T40" s="3" t="s">
        <v>14</v>
      </c>
      <c r="U40" s="3" t="s">
        <v>14</v>
      </c>
      <c r="V40" s="3" t="s">
        <v>14</v>
      </c>
    </row>
    <row r="41" spans="1:2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5">
      <c r="A42" s="3" t="s">
        <v>131</v>
      </c>
      <c r="B42" s="3" t="s">
        <v>14</v>
      </c>
      <c r="C42" s="3">
        <v>62</v>
      </c>
      <c r="D42" s="3" t="s">
        <v>14</v>
      </c>
      <c r="E42" s="3" t="s">
        <v>14</v>
      </c>
      <c r="F42" s="3">
        <v>54</v>
      </c>
      <c r="G42" s="3" t="s">
        <v>14</v>
      </c>
      <c r="H42" s="3" t="s">
        <v>14</v>
      </c>
      <c r="I42" s="3">
        <v>116</v>
      </c>
      <c r="J42" s="3" t="s">
        <v>14</v>
      </c>
      <c r="K42" s="3" t="s">
        <v>14</v>
      </c>
      <c r="L42" s="3" t="s">
        <v>132</v>
      </c>
      <c r="M42" s="3" t="s">
        <v>14</v>
      </c>
      <c r="N42" s="3">
        <v>3340</v>
      </c>
      <c r="O42" s="3">
        <v>2</v>
      </c>
      <c r="P42" s="3" t="s">
        <v>70</v>
      </c>
      <c r="Q42" s="3" t="s">
        <v>89</v>
      </c>
      <c r="R42" s="3" t="s">
        <v>70</v>
      </c>
      <c r="S42" s="3" t="s">
        <v>14</v>
      </c>
      <c r="T42" s="3" t="s">
        <v>14</v>
      </c>
      <c r="U42" s="3" t="s">
        <v>14</v>
      </c>
      <c r="V42" s="3" t="s">
        <v>14</v>
      </c>
    </row>
    <row r="43" spans="1:22" x14ac:dyDescent="0.25">
      <c r="A43" s="3" t="s">
        <v>133</v>
      </c>
      <c r="B43" s="3" t="s">
        <v>14</v>
      </c>
      <c r="C43" s="3">
        <v>0</v>
      </c>
      <c r="D43" s="3" t="s">
        <v>14</v>
      </c>
      <c r="E43" s="3" t="s">
        <v>14</v>
      </c>
      <c r="F43" s="3">
        <v>14</v>
      </c>
      <c r="G43" s="3" t="s">
        <v>14</v>
      </c>
      <c r="H43" s="3" t="s">
        <v>14</v>
      </c>
      <c r="I43" s="3">
        <v>14</v>
      </c>
      <c r="J43" s="3" t="s">
        <v>14</v>
      </c>
      <c r="K43" s="3" t="s">
        <v>14</v>
      </c>
      <c r="L43" s="3" t="s">
        <v>134</v>
      </c>
      <c r="M43" s="3" t="s">
        <v>14</v>
      </c>
      <c r="N43" s="3">
        <v>200</v>
      </c>
      <c r="O43" s="3">
        <v>1</v>
      </c>
      <c r="P43" s="3" t="s">
        <v>77</v>
      </c>
      <c r="Q43" s="3" t="s">
        <v>70</v>
      </c>
      <c r="R43" s="3" t="s">
        <v>14</v>
      </c>
      <c r="S43" s="3" t="s">
        <v>14</v>
      </c>
      <c r="T43" s="3" t="s">
        <v>14</v>
      </c>
      <c r="U43" s="3" t="s">
        <v>14</v>
      </c>
      <c r="V43" s="3" t="s">
        <v>14</v>
      </c>
    </row>
    <row r="44" spans="1:22" x14ac:dyDescent="0.25">
      <c r="A44" s="3" t="s">
        <v>135</v>
      </c>
      <c r="B44" s="3" t="s">
        <v>14</v>
      </c>
      <c r="C44" s="3">
        <v>10</v>
      </c>
      <c r="D44" s="3" t="s">
        <v>14</v>
      </c>
      <c r="E44" s="3" t="s">
        <v>14</v>
      </c>
      <c r="F44" s="3">
        <v>0</v>
      </c>
      <c r="G44" s="3" t="s">
        <v>14</v>
      </c>
      <c r="H44" s="3" t="s">
        <v>14</v>
      </c>
      <c r="I44" s="3">
        <v>10</v>
      </c>
      <c r="J44" s="3" t="s">
        <v>14</v>
      </c>
      <c r="K44" s="3" t="s">
        <v>14</v>
      </c>
      <c r="L44" s="3" t="s">
        <v>38</v>
      </c>
      <c r="M44" s="3" t="s">
        <v>14</v>
      </c>
      <c r="N44" s="3">
        <v>158</v>
      </c>
      <c r="O44" s="3">
        <v>1</v>
      </c>
      <c r="P44" s="3" t="s">
        <v>75</v>
      </c>
      <c r="Q44" s="3" t="s">
        <v>70</v>
      </c>
      <c r="R44" s="3" t="s">
        <v>14</v>
      </c>
      <c r="S44" s="3" t="s">
        <v>14</v>
      </c>
      <c r="T44" s="3" t="s">
        <v>14</v>
      </c>
      <c r="U44" s="3" t="s">
        <v>14</v>
      </c>
      <c r="V44" s="3" t="s">
        <v>14</v>
      </c>
    </row>
    <row r="45" spans="1:22" x14ac:dyDescent="0.25">
      <c r="A45" s="3" t="s">
        <v>136</v>
      </c>
      <c r="B45" s="3" t="s">
        <v>14</v>
      </c>
      <c r="C45" s="3">
        <v>0</v>
      </c>
      <c r="D45" s="3" t="s">
        <v>14</v>
      </c>
      <c r="E45" s="3" t="s">
        <v>14</v>
      </c>
      <c r="F45" s="3">
        <v>19</v>
      </c>
      <c r="G45" s="3" t="s">
        <v>14</v>
      </c>
      <c r="H45" s="3" t="s">
        <v>14</v>
      </c>
      <c r="I45" s="3">
        <v>19</v>
      </c>
      <c r="J45" s="3" t="s">
        <v>14</v>
      </c>
      <c r="K45" s="3" t="s">
        <v>14</v>
      </c>
      <c r="L45" s="3" t="s">
        <v>137</v>
      </c>
      <c r="M45" s="3" t="s">
        <v>14</v>
      </c>
      <c r="N45" s="3">
        <v>433</v>
      </c>
      <c r="O45" s="3">
        <v>2</v>
      </c>
      <c r="P45" s="3" t="s">
        <v>138</v>
      </c>
      <c r="Q45" s="3" t="s">
        <v>89</v>
      </c>
      <c r="R45" s="3" t="s">
        <v>138</v>
      </c>
      <c r="S45" s="3" t="s">
        <v>14</v>
      </c>
      <c r="T45" s="3" t="s">
        <v>14</v>
      </c>
      <c r="U45" s="3" t="s">
        <v>14</v>
      </c>
      <c r="V45" s="3" t="s">
        <v>14</v>
      </c>
    </row>
    <row r="46" spans="1:22" x14ac:dyDescent="0.25">
      <c r="A46" s="3" t="s">
        <v>139</v>
      </c>
      <c r="B46" s="3" t="s">
        <v>14</v>
      </c>
      <c r="C46" s="3">
        <v>8</v>
      </c>
      <c r="D46" s="3" t="s">
        <v>14</v>
      </c>
      <c r="E46" s="3" t="s">
        <v>14</v>
      </c>
      <c r="F46" s="3">
        <v>7</v>
      </c>
      <c r="G46" s="3" t="s">
        <v>14</v>
      </c>
      <c r="H46" s="3" t="s">
        <v>14</v>
      </c>
      <c r="I46" s="3">
        <v>15</v>
      </c>
      <c r="J46" s="3" t="s">
        <v>14</v>
      </c>
      <c r="K46" s="3" t="s">
        <v>14</v>
      </c>
      <c r="L46" s="3" t="s">
        <v>140</v>
      </c>
      <c r="M46" s="3" t="s">
        <v>14</v>
      </c>
      <c r="N46" s="3">
        <v>492</v>
      </c>
      <c r="O46" s="3">
        <v>2</v>
      </c>
      <c r="P46" s="3" t="s">
        <v>141</v>
      </c>
      <c r="Q46" s="3" t="s">
        <v>89</v>
      </c>
      <c r="R46" s="3" t="s">
        <v>141</v>
      </c>
      <c r="S46" s="3" t="s">
        <v>14</v>
      </c>
      <c r="T46" s="3" t="s">
        <v>14</v>
      </c>
      <c r="U46" s="3" t="s">
        <v>14</v>
      </c>
      <c r="V46" s="3" t="s">
        <v>14</v>
      </c>
    </row>
    <row r="47" spans="1:22" x14ac:dyDescent="0.25">
      <c r="A47" s="3" t="s">
        <v>142</v>
      </c>
      <c r="B47" s="3" t="s">
        <v>14</v>
      </c>
      <c r="C47" s="3">
        <v>6</v>
      </c>
      <c r="D47" s="3" t="s">
        <v>14</v>
      </c>
      <c r="E47" s="3" t="s">
        <v>14</v>
      </c>
      <c r="F47" s="3">
        <v>14</v>
      </c>
      <c r="G47" s="3" t="s">
        <v>14</v>
      </c>
      <c r="H47" s="3" t="s">
        <v>14</v>
      </c>
      <c r="I47" s="3">
        <v>14</v>
      </c>
      <c r="J47" s="3" t="s">
        <v>14</v>
      </c>
      <c r="K47" s="3" t="s">
        <v>14</v>
      </c>
      <c r="L47" s="3" t="s">
        <v>91</v>
      </c>
      <c r="M47" s="3" t="s">
        <v>14</v>
      </c>
      <c r="N47" s="3">
        <v>228</v>
      </c>
      <c r="O47" s="3">
        <v>1</v>
      </c>
      <c r="P47" s="3" t="s">
        <v>77</v>
      </c>
      <c r="Q47" s="3" t="s">
        <v>141</v>
      </c>
      <c r="R47" s="3" t="s">
        <v>14</v>
      </c>
      <c r="S47" s="3" t="s">
        <v>14</v>
      </c>
      <c r="T47" s="3" t="s">
        <v>14</v>
      </c>
      <c r="U47" s="3" t="s">
        <v>14</v>
      </c>
      <c r="V47" s="3" t="s">
        <v>14</v>
      </c>
    </row>
    <row r="48" spans="1:22" x14ac:dyDescent="0.25">
      <c r="A48" s="3" t="s">
        <v>143</v>
      </c>
      <c r="B48" s="3" t="s">
        <v>14</v>
      </c>
      <c r="C48" s="3">
        <v>0</v>
      </c>
      <c r="D48" s="3" t="s">
        <v>14</v>
      </c>
      <c r="E48" s="3" t="s">
        <v>14</v>
      </c>
      <c r="F48" s="3">
        <v>0</v>
      </c>
      <c r="G48" s="3" t="s">
        <v>14</v>
      </c>
      <c r="H48" s="3" t="s">
        <v>14</v>
      </c>
      <c r="I48" s="3">
        <v>6</v>
      </c>
      <c r="J48" s="3" t="s">
        <v>14</v>
      </c>
      <c r="K48" s="3" t="s">
        <v>14</v>
      </c>
      <c r="L48" s="3" t="s">
        <v>144</v>
      </c>
      <c r="M48" s="3" t="s">
        <v>14</v>
      </c>
      <c r="N48" s="3">
        <v>67</v>
      </c>
      <c r="O48" s="3">
        <v>1</v>
      </c>
      <c r="P48" s="3" t="s">
        <v>77</v>
      </c>
      <c r="Q48" s="3" t="s">
        <v>73</v>
      </c>
      <c r="R48" s="3" t="s">
        <v>14</v>
      </c>
      <c r="S48" s="3" t="s">
        <v>14</v>
      </c>
      <c r="T48" s="3" t="s">
        <v>14</v>
      </c>
      <c r="U48" s="3" t="s">
        <v>14</v>
      </c>
      <c r="V48" s="3" t="s">
        <v>14</v>
      </c>
    </row>
    <row r="49" spans="1:22" x14ac:dyDescent="0.25">
      <c r="A49" s="3" t="s">
        <v>145</v>
      </c>
      <c r="B49" s="3" t="s">
        <v>14</v>
      </c>
      <c r="C49" s="3">
        <v>10</v>
      </c>
      <c r="D49" s="3" t="s">
        <v>14</v>
      </c>
      <c r="E49" s="3" t="s">
        <v>14</v>
      </c>
      <c r="F49" s="3">
        <v>0</v>
      </c>
      <c r="G49" s="3" t="s">
        <v>14</v>
      </c>
      <c r="H49" s="3" t="s">
        <v>14</v>
      </c>
      <c r="I49" s="3">
        <v>10</v>
      </c>
      <c r="J49" s="3" t="s">
        <v>14</v>
      </c>
      <c r="K49" s="3" t="s">
        <v>14</v>
      </c>
      <c r="L49" s="3" t="s">
        <v>146</v>
      </c>
      <c r="M49" s="3" t="s">
        <v>14</v>
      </c>
      <c r="N49" s="3">
        <v>170</v>
      </c>
      <c r="O49" s="3">
        <v>1</v>
      </c>
      <c r="P49" s="3" t="s">
        <v>75</v>
      </c>
      <c r="Q49" s="3" t="s">
        <v>134</v>
      </c>
      <c r="R49" s="3" t="s">
        <v>14</v>
      </c>
      <c r="S49" s="3" t="s">
        <v>14</v>
      </c>
      <c r="T49" s="3" t="s">
        <v>14</v>
      </c>
      <c r="U49" s="3" t="s">
        <v>14</v>
      </c>
      <c r="V49" s="3" t="s">
        <v>14</v>
      </c>
    </row>
    <row r="50" spans="1:2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x14ac:dyDescent="0.25">
      <c r="A51" s="3" t="s">
        <v>147</v>
      </c>
      <c r="B51" s="3" t="s">
        <v>14</v>
      </c>
      <c r="C51" s="3">
        <v>20</v>
      </c>
      <c r="D51" s="3" t="s">
        <v>14</v>
      </c>
      <c r="E51" s="3" t="s">
        <v>14</v>
      </c>
      <c r="F51" s="3">
        <v>0</v>
      </c>
      <c r="G51" s="3" t="s">
        <v>14</v>
      </c>
      <c r="H51" s="3" t="s">
        <v>14</v>
      </c>
      <c r="I51" s="3">
        <v>20</v>
      </c>
      <c r="J51" s="3" t="s">
        <v>14</v>
      </c>
      <c r="K51" s="3" t="s">
        <v>14</v>
      </c>
      <c r="L51" s="3" t="s">
        <v>148</v>
      </c>
      <c r="M51" s="3" t="s">
        <v>14</v>
      </c>
      <c r="N51" s="3">
        <v>1949</v>
      </c>
      <c r="O51" s="3" t="s">
        <v>17</v>
      </c>
      <c r="P51" s="3" t="s">
        <v>14</v>
      </c>
      <c r="Q51" s="3" t="s">
        <v>14</v>
      </c>
      <c r="R51" s="3" t="s">
        <v>14</v>
      </c>
      <c r="S51" s="3" t="s">
        <v>14</v>
      </c>
      <c r="T51" s="3" t="s">
        <v>14</v>
      </c>
      <c r="U51" s="3" t="s">
        <v>14</v>
      </c>
      <c r="V51" s="3" t="s">
        <v>14</v>
      </c>
    </row>
    <row r="52" spans="1:22" x14ac:dyDescent="0.25">
      <c r="A52" s="3" t="s">
        <v>149</v>
      </c>
      <c r="B52" s="3" t="s">
        <v>14</v>
      </c>
      <c r="C52" s="3">
        <v>5</v>
      </c>
      <c r="D52" s="3" t="s">
        <v>14</v>
      </c>
      <c r="E52" s="3" t="s">
        <v>14</v>
      </c>
      <c r="F52" s="3">
        <v>0</v>
      </c>
      <c r="G52" s="3" t="s">
        <v>14</v>
      </c>
      <c r="H52" s="3" t="s">
        <v>14</v>
      </c>
      <c r="I52" s="3">
        <v>5</v>
      </c>
      <c r="J52" s="3" t="s">
        <v>14</v>
      </c>
      <c r="K52" s="3" t="s">
        <v>14</v>
      </c>
      <c r="L52" s="3" t="s">
        <v>150</v>
      </c>
      <c r="M52" s="3" t="s">
        <v>14</v>
      </c>
      <c r="N52" s="3">
        <v>233</v>
      </c>
      <c r="O52" s="3">
        <v>19</v>
      </c>
      <c r="P52" s="3" t="s">
        <v>20</v>
      </c>
      <c r="Q52" s="3" t="s">
        <v>151</v>
      </c>
      <c r="R52" s="3" t="s">
        <v>152</v>
      </c>
      <c r="S52" s="3" t="s">
        <v>14</v>
      </c>
      <c r="T52" s="3" t="s">
        <v>14</v>
      </c>
      <c r="U52" s="3" t="s">
        <v>14</v>
      </c>
      <c r="V52" s="3" t="s">
        <v>14</v>
      </c>
    </row>
    <row r="53" spans="1:22" x14ac:dyDescent="0.25">
      <c r="A53" s="3" t="s">
        <v>153</v>
      </c>
      <c r="B53" s="3" t="s">
        <v>14</v>
      </c>
      <c r="C53" s="3">
        <v>0</v>
      </c>
      <c r="D53" s="3" t="s">
        <v>14</v>
      </c>
      <c r="E53" s="3" t="s">
        <v>14</v>
      </c>
      <c r="F53" s="3">
        <v>20</v>
      </c>
      <c r="G53" s="3" t="s">
        <v>14</v>
      </c>
      <c r="H53" s="3" t="s">
        <v>14</v>
      </c>
      <c r="I53" s="3">
        <v>20</v>
      </c>
      <c r="J53" s="3" t="s">
        <v>14</v>
      </c>
      <c r="K53" s="3" t="s">
        <v>14</v>
      </c>
      <c r="L53" s="3" t="s">
        <v>154</v>
      </c>
      <c r="M53" s="3" t="s">
        <v>14</v>
      </c>
      <c r="N53" s="3">
        <v>1820</v>
      </c>
      <c r="O53" s="3" t="s">
        <v>17</v>
      </c>
      <c r="P53" s="3" t="s">
        <v>14</v>
      </c>
      <c r="Q53" s="3" t="s">
        <v>14</v>
      </c>
      <c r="R53" s="3" t="s">
        <v>14</v>
      </c>
      <c r="S53" s="3" t="s">
        <v>14</v>
      </c>
      <c r="T53" s="3" t="s">
        <v>14</v>
      </c>
      <c r="U53" s="3" t="s">
        <v>14</v>
      </c>
      <c r="V53" s="3" t="s">
        <v>14</v>
      </c>
    </row>
    <row r="54" spans="1:22" x14ac:dyDescent="0.25">
      <c r="A54" s="3" t="s">
        <v>155</v>
      </c>
      <c r="B54" s="3" t="s">
        <v>14</v>
      </c>
      <c r="C54" s="3">
        <v>0</v>
      </c>
      <c r="D54" s="3" t="s">
        <v>14</v>
      </c>
      <c r="E54" s="3" t="s">
        <v>14</v>
      </c>
      <c r="F54" s="3">
        <v>5</v>
      </c>
      <c r="G54" s="3" t="s">
        <v>14</v>
      </c>
      <c r="H54" s="3" t="s">
        <v>14</v>
      </c>
      <c r="I54" s="3">
        <v>5</v>
      </c>
      <c r="J54" s="3" t="s">
        <v>14</v>
      </c>
      <c r="K54" s="3" t="s">
        <v>14</v>
      </c>
      <c r="L54" s="3" t="s">
        <v>156</v>
      </c>
      <c r="M54" s="3" t="s">
        <v>14</v>
      </c>
      <c r="N54" s="3">
        <v>265</v>
      </c>
      <c r="O54" s="3">
        <v>19</v>
      </c>
      <c r="P54" s="3" t="s">
        <v>157</v>
      </c>
      <c r="Q54" s="3" t="s">
        <v>158</v>
      </c>
      <c r="R54" s="3" t="s">
        <v>130</v>
      </c>
      <c r="S54" s="3" t="s">
        <v>14</v>
      </c>
      <c r="T54" s="3" t="s">
        <v>14</v>
      </c>
      <c r="U54" s="3" t="s">
        <v>14</v>
      </c>
      <c r="V54" s="3" t="s">
        <v>14</v>
      </c>
    </row>
    <row r="55" spans="1:22" x14ac:dyDescent="0.25">
      <c r="A55" s="3" t="s">
        <v>159</v>
      </c>
      <c r="B55" s="3" t="s">
        <v>14</v>
      </c>
      <c r="C55" s="3">
        <v>0</v>
      </c>
      <c r="D55" s="3" t="s">
        <v>14</v>
      </c>
      <c r="E55" s="3" t="s">
        <v>14</v>
      </c>
      <c r="F55" s="3">
        <v>5</v>
      </c>
      <c r="G55" s="3" t="s">
        <v>14</v>
      </c>
      <c r="H55" s="3" t="s">
        <v>14</v>
      </c>
      <c r="I55" s="3">
        <v>5</v>
      </c>
      <c r="J55" s="3" t="s">
        <v>14</v>
      </c>
      <c r="K55" s="3" t="s">
        <v>14</v>
      </c>
      <c r="L55" s="3" t="s">
        <v>160</v>
      </c>
      <c r="M55" s="3" t="s">
        <v>14</v>
      </c>
      <c r="N55" s="3">
        <v>253</v>
      </c>
      <c r="O55" s="3">
        <v>19</v>
      </c>
      <c r="P55" s="3" t="s">
        <v>32</v>
      </c>
      <c r="Q55" s="3" t="s">
        <v>158</v>
      </c>
      <c r="R55" s="3" t="s">
        <v>130</v>
      </c>
      <c r="S55" s="3" t="s">
        <v>14</v>
      </c>
      <c r="T55" s="3" t="s">
        <v>14</v>
      </c>
      <c r="U55" s="3" t="s">
        <v>14</v>
      </c>
      <c r="V55" s="3" t="s">
        <v>14</v>
      </c>
    </row>
    <row r="56" spans="1:22" x14ac:dyDescent="0.25">
      <c r="A56" s="3" t="s">
        <v>161</v>
      </c>
      <c r="B56" s="3" t="s">
        <v>14</v>
      </c>
      <c r="C56" s="3">
        <v>20</v>
      </c>
      <c r="D56" s="3" t="s">
        <v>14</v>
      </c>
      <c r="E56" s="3" t="s">
        <v>14</v>
      </c>
      <c r="F56" s="3">
        <v>20</v>
      </c>
      <c r="G56" s="3" t="s">
        <v>14</v>
      </c>
      <c r="H56" s="3" t="s">
        <v>14</v>
      </c>
      <c r="I56" s="3">
        <v>40</v>
      </c>
      <c r="J56" s="3" t="s">
        <v>14</v>
      </c>
      <c r="K56" s="3" t="s">
        <v>14</v>
      </c>
      <c r="L56" s="3" t="s">
        <v>162</v>
      </c>
      <c r="M56" s="3" t="s">
        <v>14</v>
      </c>
      <c r="N56" s="3">
        <v>3791</v>
      </c>
      <c r="O56" s="3" t="s">
        <v>17</v>
      </c>
      <c r="P56" s="3" t="s">
        <v>14</v>
      </c>
      <c r="Q56" s="3" t="s">
        <v>14</v>
      </c>
      <c r="R56" s="3" t="s">
        <v>14</v>
      </c>
      <c r="S56" s="3" t="s">
        <v>14</v>
      </c>
      <c r="T56" s="3" t="s">
        <v>14</v>
      </c>
      <c r="U56" s="3" t="s">
        <v>14</v>
      </c>
      <c r="V56" s="3" t="s">
        <v>14</v>
      </c>
    </row>
    <row r="57" spans="1:22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2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4" t="s">
        <v>163</v>
      </c>
      <c r="N58" s="3">
        <v>28690</v>
      </c>
      <c r="O58" s="3"/>
      <c r="P58" s="3"/>
      <c r="Q58" s="3"/>
      <c r="R58" s="3"/>
      <c r="S58" s="3"/>
      <c r="T58" s="3"/>
      <c r="U58" s="3"/>
      <c r="V58" s="3"/>
    </row>
  </sheetData>
  <mergeCells count="5">
    <mergeCell ref="A4:V4"/>
    <mergeCell ref="B5:D5"/>
    <mergeCell ref="E5:G5"/>
    <mergeCell ref="H5:J5"/>
    <mergeCell ref="K5:M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83243-5DBA-4AED-B934-1BE1981E09B6}">
  <dimension ref="A4:P22"/>
  <sheetViews>
    <sheetView workbookViewId="0">
      <selection activeCell="A5" sqref="A5"/>
    </sheetView>
  </sheetViews>
  <sheetFormatPr defaultRowHeight="15" x14ac:dyDescent="0.25"/>
  <cols>
    <col min="2" max="2" width="3.7109375" customWidth="1"/>
    <col min="3" max="3" width="12.7109375" customWidth="1"/>
    <col min="4" max="4" width="3.7109375" customWidth="1"/>
    <col min="5" max="16" width="7.7109375" customWidth="1"/>
  </cols>
  <sheetData>
    <row r="4" spans="1:16" ht="16.5" thickBot="1" x14ac:dyDescent="0.3">
      <c r="A4" s="17" t="s">
        <v>168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ht="16.5" thickTop="1" thickBot="1" x14ac:dyDescent="0.3">
      <c r="A5" s="1" t="s">
        <v>0</v>
      </c>
      <c r="B5" s="16" t="s">
        <v>3</v>
      </c>
      <c r="C5" s="16"/>
      <c r="D5" s="16"/>
      <c r="E5" s="16" t="s">
        <v>4</v>
      </c>
      <c r="F5" s="16"/>
      <c r="G5" s="16"/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</row>
    <row r="6" spans="1:16" x14ac:dyDescent="0.25">
      <c r="A6" s="5" t="str">
        <f>'[1]#5 Bars'!A15</f>
        <v>X501</v>
      </c>
      <c r="B6" s="3" t="str">
        <f>IF('[1]#5 Bars'!C15="SERIES OF", '[1]#5 Bars'!B15," ")</f>
        <v xml:space="preserve"> </v>
      </c>
      <c r="C6" s="3">
        <f>IF('[1]#5 Bars'!C15="SERIES OF", '[1]#5 Bars'!C15,'[1]#5 Bars'!D15)</f>
        <v>56</v>
      </c>
      <c r="D6" s="3" t="str">
        <f>IF('[1]#5 Bars'!C15="SERIES OF",'[1]#5 Bars'!D15," ")</f>
        <v xml:space="preserve"> </v>
      </c>
      <c r="E6" s="3" t="str">
        <f>IF(F6="TO",[2]!i2s('[1]#5 Bars'!Z15,1)," ")</f>
        <v xml:space="preserve"> </v>
      </c>
      <c r="F6" s="6" t="str">
        <f>IF('[1]#5 Bars'!Z15=0,[2]!i2s('[1]#5 Bars'!E15,1),"TO")</f>
        <v>36'-1"</v>
      </c>
      <c r="G6" s="3" t="str">
        <f>IF(F6="TO",[2]!i2s('[1]#5 Bars'!AA15,1)," ")</f>
        <v xml:space="preserve"> </v>
      </c>
      <c r="H6" s="7">
        <f>'[1]#5 Bars'!F15</f>
        <v>2108</v>
      </c>
      <c r="I6" s="3" t="str">
        <f>'[1]#5 Bars'!G15</f>
        <v>STR</v>
      </c>
      <c r="J6" s="3" t="str">
        <f>IF('[1]#5 Bars'!H15=0," ",IF(C6="SERIES OF",'[1]#5 Bars'!H15,IF('[1]#5 Bars'!H15&lt;12,IS2('[1]#5 Bars'!H15,3,1),IS2('[1]#5 Bars'!H15,1))))</f>
        <v xml:space="preserve"> </v>
      </c>
      <c r="K6" s="3" t="str">
        <f>IF('[1]#5 Bars'!I15=0," ",IF('[1]#5 Bars'!I15&lt;12,[2]!i2s('[1]#5 Bars'!I15,3,1),[2]!i2s('[1]#5 Bars'!I15,1)))</f>
        <v xml:space="preserve"> </v>
      </c>
      <c r="L6" s="3" t="str">
        <f>IF('[1]#5 Bars'!J15=0," ",IF('[1]#5 Bars'!J15&lt;12,[2]!i2s('[1]#5 Bars'!J15,3,1),[2]!i2s('[1]#5 Bars'!J15,1)))</f>
        <v xml:space="preserve"> </v>
      </c>
      <c r="M6" s="3" t="str">
        <f>IF('[1]#5 Bars'!K15=0," ",IF('[1]#5 Bars'!K15&lt;12,[2]!i2s('[1]#5 Bars'!K15,3,1),[2]!i2s('[1]#5 Bars'!K15,1)))</f>
        <v xml:space="preserve"> </v>
      </c>
      <c r="N6" s="3" t="str">
        <f>IF('[1]#5 Bars'!L15=0," ",IF('[1]#5 Bars'!L15&lt;12,[2]!i2s('[1]#5 Bars'!L15,3,1),[2]!i2s('[1]#5 Bars'!L15,1)))</f>
        <v xml:space="preserve"> </v>
      </c>
      <c r="O6" s="3" t="str">
        <f>IF('[1]#5 Bars'!M15=0," ",IF('[1]#5 Bars'!M15&lt;12,[2]!i2s('[1]#5 Bars'!M15,3,1),[2]!i2s('[1]#5 Bars'!M15,1)))</f>
        <v xml:space="preserve"> </v>
      </c>
      <c r="P6" s="3" t="str">
        <f>IF('[1]#5 Bars'!N15=" "," ",IF('[1]#5 Bars'!N15&lt;12,[2]!i2s('[1]#5 Bars'!N15,3,1),[2]!i2s('[1]#5 Bars'!N15,1)))</f>
        <v xml:space="preserve"> </v>
      </c>
    </row>
    <row r="7" spans="1:16" x14ac:dyDescent="0.25">
      <c r="A7" s="5" t="str">
        <f>'[1]#5 Bars'!A16</f>
        <v>X502</v>
      </c>
      <c r="B7" s="3" t="str">
        <f>IF('[1]#5 Bars'!C16="SERIES OF", '[1]#5 Bars'!B16," ")</f>
        <v xml:space="preserve"> </v>
      </c>
      <c r="C7" s="3">
        <f>IF('[1]#5 Bars'!C16="SERIES OF", '[1]#5 Bars'!C16,'[1]#5 Bars'!D16)</f>
        <v>42</v>
      </c>
      <c r="D7" s="3" t="str">
        <f>IF('[1]#5 Bars'!C16="SERIES OF",'[1]#5 Bars'!D16," ")</f>
        <v xml:space="preserve"> </v>
      </c>
      <c r="E7" s="3" t="str">
        <f>IF(F7="TO",[2]!i2s('[1]#5 Bars'!Z16,1)," ")</f>
        <v xml:space="preserve"> </v>
      </c>
      <c r="F7" s="6" t="str">
        <f>IF('[1]#5 Bars'!Z16=0,[2]!i2s('[1]#5 Bars'!E16,1),"TO")</f>
        <v>13'-9"</v>
      </c>
      <c r="G7" s="3" t="str">
        <f>IF(F7="TO",[2]!i2s('[1]#5 Bars'!AA16,1)," ")</f>
        <v xml:space="preserve"> </v>
      </c>
      <c r="H7" s="7">
        <f>'[1]#5 Bars'!F16</f>
        <v>602</v>
      </c>
      <c r="I7" s="3" t="str">
        <f>'[1]#5 Bars'!G16</f>
        <v>STR</v>
      </c>
      <c r="J7" s="3" t="str">
        <f>IF('[1]#5 Bars'!H16=0," ",IF(C7="SERIES OF",'[1]#5 Bars'!H16,IF('[1]#5 Bars'!H16&lt;12,IS3('[1]#5 Bars'!H16,3,1),IS3('[1]#5 Bars'!H16,1))))</f>
        <v xml:space="preserve"> </v>
      </c>
      <c r="K7" s="3" t="str">
        <f>IF('[1]#5 Bars'!I16=0," ",IF('[1]#5 Bars'!I16&lt;12,[2]!i2s('[1]#5 Bars'!I16,3,1),[2]!i2s('[1]#5 Bars'!I16,1)))</f>
        <v xml:space="preserve"> </v>
      </c>
      <c r="L7" s="3" t="str">
        <f>IF('[1]#5 Bars'!J16=0," ",IF('[1]#5 Bars'!J16&lt;12,[2]!i2s('[1]#5 Bars'!J16,3,1),[2]!i2s('[1]#5 Bars'!J16,1)))</f>
        <v xml:space="preserve"> </v>
      </c>
      <c r="M7" s="3" t="str">
        <f>IF('[1]#5 Bars'!K16=0," ",IF('[1]#5 Bars'!K16&lt;12,[2]!i2s('[1]#5 Bars'!K16,3,1),[2]!i2s('[1]#5 Bars'!K16,1)))</f>
        <v xml:space="preserve"> </v>
      </c>
      <c r="N7" s="3" t="str">
        <f>IF('[1]#5 Bars'!L16=0," ",IF('[1]#5 Bars'!L16&lt;12,[2]!i2s('[1]#5 Bars'!L16,3,1),[2]!i2s('[1]#5 Bars'!L16,1)))</f>
        <v xml:space="preserve"> </v>
      </c>
      <c r="O7" s="3" t="str">
        <f>IF('[1]#5 Bars'!M16=0," ",IF('[1]#5 Bars'!M16&lt;12,[2]!i2s('[1]#5 Bars'!M16,3,1),[2]!i2s('[1]#5 Bars'!M16,1)))</f>
        <v xml:space="preserve"> </v>
      </c>
      <c r="P7" s="3" t="str">
        <f>IF('[1]#5 Bars'!N16=" "," ",IF('[1]#5 Bars'!N16&lt;12,[2]!i2s('[1]#5 Bars'!N16,3,1),[2]!i2s('[1]#5 Bars'!N16,1)))</f>
        <v xml:space="preserve"> </v>
      </c>
    </row>
    <row r="8" spans="1:16" x14ac:dyDescent="0.25">
      <c r="A8" s="5" t="str">
        <f>'[1]#5 Bars'!A17</f>
        <v>X503</v>
      </c>
      <c r="B8" s="3" t="str">
        <f>IF('[1]#5 Bars'!C17="SERIES OF", '[1]#5 Bars'!B17," ")</f>
        <v xml:space="preserve"> </v>
      </c>
      <c r="C8" s="3">
        <f>IF('[1]#5 Bars'!C17="SERIES OF", '[1]#5 Bars'!C17,'[1]#5 Bars'!D17)</f>
        <v>36</v>
      </c>
      <c r="D8" s="3" t="str">
        <f>IF('[1]#5 Bars'!C17="SERIES OF",'[1]#5 Bars'!D17," ")</f>
        <v xml:space="preserve"> </v>
      </c>
      <c r="E8" s="3" t="str">
        <f>IF(F8="TO",[2]!i2s('[1]#5 Bars'!Z17,1)," ")</f>
        <v xml:space="preserve"> </v>
      </c>
      <c r="F8" s="6" t="str">
        <f>IF('[1]#5 Bars'!Z17=0,[2]!i2s('[1]#5 Bars'!E17,1),"TO")</f>
        <v>7'-2"</v>
      </c>
      <c r="G8" s="3" t="str">
        <f>IF(F8="TO",[2]!i2s('[1]#5 Bars'!AA17,1)," ")</f>
        <v xml:space="preserve"> </v>
      </c>
      <c r="H8" s="7">
        <f>'[1]#5 Bars'!F17</f>
        <v>269</v>
      </c>
      <c r="I8" s="3" t="str">
        <f>'[1]#5 Bars'!G17</f>
        <v>STR</v>
      </c>
      <c r="J8" s="3" t="str">
        <f>IF('[1]#5 Bars'!H17=0," ",IF(C8="SERIES OF",'[1]#5 Bars'!H17,IF('[1]#5 Bars'!H17&lt;12,IS4('[1]#5 Bars'!H17,3,1),IS4('[1]#5 Bars'!H17,1))))</f>
        <v xml:space="preserve"> </v>
      </c>
      <c r="K8" s="3" t="str">
        <f>IF('[1]#5 Bars'!I17=0," ",IF('[1]#5 Bars'!I17&lt;12,[2]!i2s('[1]#5 Bars'!I17,3,1),[2]!i2s('[1]#5 Bars'!I17,1)))</f>
        <v xml:space="preserve"> </v>
      </c>
      <c r="L8" s="3" t="str">
        <f>IF('[1]#5 Bars'!J17=0," ",IF('[1]#5 Bars'!J17&lt;12,[2]!i2s('[1]#5 Bars'!J17,3,1),[2]!i2s('[1]#5 Bars'!J17,1)))</f>
        <v xml:space="preserve"> </v>
      </c>
      <c r="M8" s="3" t="str">
        <f>IF('[1]#5 Bars'!K17=0," ",IF('[1]#5 Bars'!K17&lt;12,[2]!i2s('[1]#5 Bars'!K17,3,1),[2]!i2s('[1]#5 Bars'!K17,1)))</f>
        <v xml:space="preserve"> </v>
      </c>
      <c r="N8" s="3" t="str">
        <f>IF('[1]#5 Bars'!L17=0," ",IF('[1]#5 Bars'!L17&lt;12,[2]!i2s('[1]#5 Bars'!L17,3,1),[2]!i2s('[1]#5 Bars'!L17,1)))</f>
        <v xml:space="preserve"> </v>
      </c>
      <c r="O8" s="3" t="str">
        <f>IF('[1]#5 Bars'!M17=0," ",IF('[1]#5 Bars'!M17&lt;12,[2]!i2s('[1]#5 Bars'!M17,3,1),[2]!i2s('[1]#5 Bars'!M17,1)))</f>
        <v xml:space="preserve"> </v>
      </c>
      <c r="P8" s="3" t="str">
        <f>IF('[1]#5 Bars'!N17=" "," ",IF('[1]#5 Bars'!N17&lt;12,[2]!i2s('[1]#5 Bars'!N17,3,1),[2]!i2s('[1]#5 Bars'!N17,1)))</f>
        <v xml:space="preserve"> </v>
      </c>
    </row>
    <row r="9" spans="1:16" x14ac:dyDescent="0.25">
      <c r="A9" s="5" t="str">
        <f>'[1]#5 Bars'!A18</f>
        <v>X504</v>
      </c>
      <c r="B9" s="3" t="str">
        <f>IF('[1]#5 Bars'!C18="SERIES OF", '[1]#5 Bars'!B18," ")</f>
        <v xml:space="preserve"> </v>
      </c>
      <c r="C9" s="3">
        <f>IF('[1]#5 Bars'!C18="SERIES OF", '[1]#5 Bars'!C18,'[1]#5 Bars'!D18)</f>
        <v>22</v>
      </c>
      <c r="D9" s="3" t="str">
        <f>IF('[1]#5 Bars'!C18="SERIES OF",'[1]#5 Bars'!D18," ")</f>
        <v xml:space="preserve"> </v>
      </c>
      <c r="E9" s="3" t="str">
        <f>IF(F9="TO",[2]!i2s('[1]#5 Bars'!Z18,1)," ")</f>
        <v xml:space="preserve"> </v>
      </c>
      <c r="F9" s="6" t="str">
        <f>IF('[1]#5 Bars'!Z18=0,[2]!i2s('[1]#5 Bars'!E18,1),"TO")</f>
        <v>14'-4"</v>
      </c>
      <c r="G9" s="3" t="str">
        <f>IF(F9="TO",[2]!i2s('[1]#5 Bars'!AA18,1)," ")</f>
        <v xml:space="preserve"> </v>
      </c>
      <c r="H9" s="7">
        <f>'[1]#5 Bars'!F18</f>
        <v>329</v>
      </c>
      <c r="I9" s="3" t="str">
        <f>'[1]#5 Bars'!G18</f>
        <v>STR</v>
      </c>
      <c r="J9" s="3" t="str">
        <f>IF('[1]#5 Bars'!H18=0," ",IF(C9="SERIES OF",'[1]#5 Bars'!H18,IF('[1]#5 Bars'!H18&lt;12,IS5('[1]#5 Bars'!H18,3,1),IS5('[1]#5 Bars'!H18,1))))</f>
        <v xml:space="preserve"> </v>
      </c>
      <c r="K9" s="3" t="str">
        <f>IF('[1]#5 Bars'!I18=0," ",IF('[1]#5 Bars'!I18&lt;12,[2]!i2s('[1]#5 Bars'!I18,3,1),[2]!i2s('[1]#5 Bars'!I18,1)))</f>
        <v xml:space="preserve"> </v>
      </c>
      <c r="L9" s="3" t="str">
        <f>IF('[1]#5 Bars'!J18=0," ",IF('[1]#5 Bars'!J18&lt;12,[2]!i2s('[1]#5 Bars'!J18,3,1),[2]!i2s('[1]#5 Bars'!J18,1)))</f>
        <v xml:space="preserve"> </v>
      </c>
      <c r="M9" s="3" t="str">
        <f>IF('[1]#5 Bars'!K18=0," ",IF('[1]#5 Bars'!K18&lt;12,[2]!i2s('[1]#5 Bars'!K18,3,1),[2]!i2s('[1]#5 Bars'!K18,1)))</f>
        <v xml:space="preserve"> </v>
      </c>
      <c r="N9" s="3" t="str">
        <f>IF('[1]#5 Bars'!L18=0," ",IF('[1]#5 Bars'!L18&lt;12,[2]!i2s('[1]#5 Bars'!L18,3,1),[2]!i2s('[1]#5 Bars'!L18,1)))</f>
        <v xml:space="preserve"> </v>
      </c>
      <c r="O9" s="3" t="str">
        <f>IF('[1]#5 Bars'!M18=0," ",IF('[1]#5 Bars'!M18&lt;12,[2]!i2s('[1]#5 Bars'!M18,3,1),[2]!i2s('[1]#5 Bars'!M18,1)))</f>
        <v xml:space="preserve"> </v>
      </c>
      <c r="P9" s="3" t="str">
        <f>IF('[1]#5 Bars'!N18=" "," ",IF('[1]#5 Bars'!N18&lt;12,[2]!i2s('[1]#5 Bars'!N18,3,1),[2]!i2s('[1]#5 Bars'!N18,1)))</f>
        <v xml:space="preserve"> </v>
      </c>
    </row>
    <row r="10" spans="1:16" x14ac:dyDescent="0.25">
      <c r="A10" s="5" t="str">
        <f>'[1]#5 Bars'!A19</f>
        <v>X505</v>
      </c>
      <c r="B10" s="3" t="str">
        <f>IF('[1]#5 Bars'!C19="SERIES OF", '[1]#5 Bars'!B19," ")</f>
        <v xml:space="preserve"> </v>
      </c>
      <c r="C10" s="3">
        <f>IF('[1]#5 Bars'!C19="SERIES OF", '[1]#5 Bars'!C19,'[1]#5 Bars'!D19)</f>
        <v>16</v>
      </c>
      <c r="D10" s="3" t="str">
        <f>IF('[1]#5 Bars'!C19="SERIES OF",'[1]#5 Bars'!D19," ")</f>
        <v xml:space="preserve"> </v>
      </c>
      <c r="E10" s="3" t="str">
        <f>IF(F10="TO",[2]!i2s('[1]#5 Bars'!Z19,1)," ")</f>
        <v xml:space="preserve"> </v>
      </c>
      <c r="F10" s="6" t="str">
        <f>IF('[1]#5 Bars'!Z19=0,[2]!i2s('[1]#5 Bars'!E19,1),"TO")</f>
        <v>29'-7"</v>
      </c>
      <c r="G10" s="3" t="str">
        <f>IF(F10="TO",[2]!i2s('[1]#5 Bars'!AA19,1)," ")</f>
        <v xml:space="preserve"> </v>
      </c>
      <c r="H10" s="7">
        <f>'[1]#5 Bars'!F19</f>
        <v>494</v>
      </c>
      <c r="I10" s="3" t="str">
        <f>'[1]#5 Bars'!G19</f>
        <v>STR</v>
      </c>
      <c r="J10" s="3" t="str">
        <f>IF('[1]#5 Bars'!H19=0," ",IF(C10="SERIES OF",'[1]#5 Bars'!H19,IF('[1]#5 Bars'!H19&lt;12,#REF!('[1]#5 Bars'!H19,3,1),#REF!('[1]#5 Bars'!H19,1))))</f>
        <v xml:space="preserve"> </v>
      </c>
      <c r="K10" s="3" t="str">
        <f>IF('[1]#5 Bars'!I19=0," ",IF('[1]#5 Bars'!I19&lt;12,[2]!i2s('[1]#5 Bars'!I19,3,1),[2]!i2s('[1]#5 Bars'!I19,1)))</f>
        <v xml:space="preserve"> </v>
      </c>
      <c r="L10" s="3" t="str">
        <f>IF('[1]#5 Bars'!J19=0," ",IF('[1]#5 Bars'!J19&lt;12,[2]!i2s('[1]#5 Bars'!J19,3,1),[2]!i2s('[1]#5 Bars'!J19,1)))</f>
        <v xml:space="preserve"> </v>
      </c>
      <c r="M10" s="3" t="str">
        <f>IF('[1]#5 Bars'!K19=0," ",IF('[1]#5 Bars'!K19&lt;12,[2]!i2s('[1]#5 Bars'!K19,3,1),[2]!i2s('[1]#5 Bars'!K19,1)))</f>
        <v xml:space="preserve"> </v>
      </c>
      <c r="N10" s="3" t="str">
        <f>IF('[1]#5 Bars'!L19=0," ",IF('[1]#5 Bars'!L19&lt;12,[2]!i2s('[1]#5 Bars'!L19,3,1),[2]!i2s('[1]#5 Bars'!L19,1)))</f>
        <v xml:space="preserve"> </v>
      </c>
      <c r="O10" s="3" t="str">
        <f>IF('[1]#5 Bars'!M19=0," ",IF('[1]#5 Bars'!M19&lt;12,[2]!i2s('[1]#5 Bars'!M19,3,1),[2]!i2s('[1]#5 Bars'!M19,1)))</f>
        <v xml:space="preserve"> </v>
      </c>
      <c r="P10" s="3" t="str">
        <f>IF('[1]#5 Bars'!N21=" "," ",IF('[1]#5 Bars'!N21&lt;12,[2]!i2s('[1]#5 Bars'!N21,3,1),[2]!i2s('[1]#5 Bars'!N21,1)))</f>
        <v xml:space="preserve"> </v>
      </c>
    </row>
    <row r="11" spans="1:16" x14ac:dyDescent="0.25">
      <c r="A11" s="5" t="str">
        <f>'[1]#5 Bars'!A20</f>
        <v>X506</v>
      </c>
      <c r="B11" s="3" t="str">
        <f>IF('[1]#5 Bars'!C20="SERIES OF", '[1]#5 Bars'!B20," ")</f>
        <v xml:space="preserve"> </v>
      </c>
      <c r="C11" s="3">
        <f>IF('[1]#5 Bars'!C20="SERIES OF", '[1]#5 Bars'!C20,'[1]#5 Bars'!D20)</f>
        <v>24</v>
      </c>
      <c r="D11" s="3" t="str">
        <f>IF('[1]#5 Bars'!C20="SERIES OF",'[1]#5 Bars'!D20," ")</f>
        <v xml:space="preserve"> </v>
      </c>
      <c r="E11" s="3" t="str">
        <f>IF(F11="TO",[2]!i2s('[1]#5 Bars'!Z20,1)," ")</f>
        <v xml:space="preserve"> </v>
      </c>
      <c r="F11" s="6" t="str">
        <f>IF('[1]#5 Bars'!Z20=0,[2]!i2s('[1]#5 Bars'!E20,1),"TO")</f>
        <v>1'-6"</v>
      </c>
      <c r="G11" s="3" t="str">
        <f>IF(F11="TO",[2]!i2s('[1]#5 Bars'!AA20,1)," ")</f>
        <v xml:space="preserve"> </v>
      </c>
      <c r="H11" s="7">
        <f>'[1]#5 Bars'!F20</f>
        <v>38</v>
      </c>
      <c r="I11" s="3" t="str">
        <f>'[1]#5 Bars'!G20</f>
        <v>STR</v>
      </c>
      <c r="J11" s="3" t="str">
        <f>IF('[1]#5 Bars'!H20=0," ",IF(C11="SERIES OF",'[1]#5 Bars'!H20,IF('[1]#5 Bars'!H20&lt;12,#REF!('[1]#5 Bars'!H20,3,1),#REF!('[1]#5 Bars'!H20,1))))</f>
        <v xml:space="preserve"> </v>
      </c>
      <c r="K11" s="3" t="str">
        <f>IF('[1]#5 Bars'!I20=0," ",IF('[1]#5 Bars'!I20&lt;12,[2]!i2s('[1]#5 Bars'!I20,3,1),[2]!i2s('[1]#5 Bars'!I20,1)))</f>
        <v xml:space="preserve"> </v>
      </c>
      <c r="L11" s="3" t="str">
        <f>IF('[1]#5 Bars'!J20=0," ",IF('[1]#5 Bars'!J20&lt;12,[2]!i2s('[1]#5 Bars'!J20,3,1),[2]!i2s('[1]#5 Bars'!J20,1)))</f>
        <v xml:space="preserve"> </v>
      </c>
      <c r="M11" s="3" t="str">
        <f>IF('[1]#5 Bars'!K20=0," ",IF('[1]#5 Bars'!K20&lt;12,[2]!i2s('[1]#5 Bars'!K20,3,1),[2]!i2s('[1]#5 Bars'!K20,1)))</f>
        <v xml:space="preserve"> </v>
      </c>
      <c r="N11" s="3" t="str">
        <f>IF('[1]#5 Bars'!L20=0," ",IF('[1]#5 Bars'!L20&lt;12,[2]!i2s('[1]#5 Bars'!L20,3,1),[2]!i2s('[1]#5 Bars'!L20,1)))</f>
        <v xml:space="preserve"> </v>
      </c>
      <c r="O11" s="3" t="str">
        <f>IF('[1]#5 Bars'!M20=0," ",IF('[1]#5 Bars'!M20&lt;12,[2]!i2s('[1]#5 Bars'!M20,3,1),[2]!i2s('[1]#5 Bars'!M20,1)))</f>
        <v xml:space="preserve"> </v>
      </c>
      <c r="P11" s="3"/>
    </row>
    <row r="12" spans="1:16" x14ac:dyDescent="0.25">
      <c r="A12" s="5" t="str">
        <f>'[1]#5 Bars'!A21</f>
        <v>Y501</v>
      </c>
      <c r="B12" s="3" t="str">
        <f>IF('[1]#5 Bars'!C21="SERIES OF", '[1]#5 Bars'!B21," ")</f>
        <v xml:space="preserve"> </v>
      </c>
      <c r="C12" s="3">
        <f>IF('[1]#5 Bars'!C21="SERIES OF", '[1]#5 Bars'!C21,'[1]#5 Bars'!D21)</f>
        <v>623</v>
      </c>
      <c r="D12" s="3" t="str">
        <f>IF('[1]#5 Bars'!C21="SERIES OF",'[1]#5 Bars'!D21," ")</f>
        <v xml:space="preserve"> </v>
      </c>
      <c r="E12" s="3" t="str">
        <f>IF(F12="TO",[2]!i2s('[1]#5 Bars'!Z21,1)," ")</f>
        <v xml:space="preserve"> </v>
      </c>
      <c r="F12" s="6" t="str">
        <f>IF('[1]#5 Bars'!Z21=0,[2]!i2s('[1]#5 Bars'!E21,1),"TO")</f>
        <v>7'-4"</v>
      </c>
      <c r="G12" s="3" t="str">
        <f>IF(F12="TO",[2]!i2s('[1]#5 Bars'!AA21,1)," ")</f>
        <v xml:space="preserve"> </v>
      </c>
      <c r="H12" s="7">
        <f>'[1]#5 Bars'!F21</f>
        <v>4765</v>
      </c>
      <c r="I12" s="3">
        <f>'[1]#5 Bars'!G21</f>
        <v>23</v>
      </c>
      <c r="J12" s="3" t="str">
        <f>IF('[1]#5 Bars'!H21=0," ",IF(C12="SERIES OF",'[1]#5 Bars'!H21,IF('[1]#5 Bars'!H21&lt;12,IS6('[1]#5 Bars'!H21,3,1),IS6('[1]#5 Bars'!H21,1))))</f>
        <v xml:space="preserve"> </v>
      </c>
      <c r="K12" s="3" t="str">
        <f>IF('[1]#5 Bars'!I21=0," ",IF('[1]#5 Bars'!I21&lt;12,[2]!i2s('[1]#5 Bars'!I21,3,1),[2]!i2s('[1]#5 Bars'!I21,1)))</f>
        <v xml:space="preserve"> </v>
      </c>
      <c r="L12" s="3" t="str">
        <f>IF('[1]#5 Bars'!J21=0," ",IF('[1]#5 Bars'!J21&lt;12,[2]!i2s('[1]#5 Bars'!J21,3,1),[2]!i2s('[1]#5 Bars'!J21,1)))</f>
        <v xml:space="preserve"> </v>
      </c>
      <c r="M12" s="3" t="str">
        <f>IF('[1]#5 Bars'!K21=0," ",IF('[1]#5 Bars'!K21&lt;12,[2]!i2s('[1]#5 Bars'!K21,3,1),[2]!i2s('[1]#5 Bars'!K21,1)))</f>
        <v xml:space="preserve"> </v>
      </c>
      <c r="N12" s="3" t="str">
        <f>IF('[1]#5 Bars'!L21=0," ",IF('[1]#5 Bars'!L21&lt;12,[2]!i2s('[1]#5 Bars'!L21,3,1),[2]!i2s('[1]#5 Bars'!L21,1)))</f>
        <v xml:space="preserve"> </v>
      </c>
      <c r="O12" s="3" t="str">
        <f>IF('[1]#5 Bars'!M21=0," ",IF('[1]#5 Bars'!M21&lt;12,[2]!i2s('[1]#5 Bars'!M21,3,1),[2]!i2s('[1]#5 Bars'!M21,1)))</f>
        <v xml:space="preserve"> </v>
      </c>
      <c r="P12" s="3"/>
    </row>
    <row r="13" spans="1:16" ht="15.75" thickBot="1" x14ac:dyDescent="0.3">
      <c r="A13" s="9"/>
      <c r="B13" s="8"/>
      <c r="C13" s="10"/>
      <c r="D13" s="8"/>
      <c r="E13" s="8"/>
      <c r="F13" s="11"/>
      <c r="G13" s="8"/>
      <c r="H13" s="12"/>
      <c r="I13" s="10"/>
      <c r="J13" s="8"/>
      <c r="K13" s="8"/>
      <c r="L13" s="8"/>
      <c r="M13" s="8"/>
      <c r="N13" s="8"/>
      <c r="O13" s="10" t="str">
        <f>IF('[1]#5 Bars'!M28=0," ",IF('[1]#5 Bars'!M28&lt;12,[2]!i2s('[1]#5 Bars'!M28,3,1),[2]!i2s('[1]#5 Bars'!M28,1)))</f>
        <v xml:space="preserve"> </v>
      </c>
      <c r="P13" s="8"/>
    </row>
    <row r="14" spans="1:16" x14ac:dyDescent="0.25">
      <c r="A14" s="5" t="str">
        <f>'[1]#6 Bars'!A15</f>
        <v>X601</v>
      </c>
      <c r="B14" s="3" t="str">
        <f>IF('[1]#6 Bars'!C15="SERIES OF", '[1]#6 Bars'!B15," ")</f>
        <v xml:space="preserve"> </v>
      </c>
      <c r="C14" s="3">
        <f>IF('[1]#6 Bars'!C15="SERIES OF", '[1]#6 Bars'!C15,'[1]#6 Bars'!D15)</f>
        <v>21</v>
      </c>
      <c r="D14" s="3" t="str">
        <f>IF('[1]#6 Bars'!C15="SERIES OF",'[1]#6 Bars'!D15," ")</f>
        <v xml:space="preserve"> </v>
      </c>
      <c r="E14" s="3" t="str">
        <f>IF(F14="TO",[2]!i2s('[1]#6 Bars'!Z15,1)," ")</f>
        <v xml:space="preserve"> </v>
      </c>
      <c r="F14" s="6" t="str">
        <f>IF('[1]#6 Bars'!Z15=0,[2]!i2s('[1]#6 Bars'!E15,1),"TO")</f>
        <v>13'-9"</v>
      </c>
      <c r="G14" s="3" t="str">
        <f>IF(F14="TO",[2]!i2s('[1]#6 Bars'!AA15,1)," ")</f>
        <v xml:space="preserve"> </v>
      </c>
      <c r="H14" s="3">
        <f>'[1]#6 Bars'!F15</f>
        <v>434</v>
      </c>
      <c r="I14" s="3" t="str">
        <f>'[1]#6 Bars'!G15</f>
        <v>STR</v>
      </c>
      <c r="J14" s="3" t="str">
        <f>IF('[1]#6 Bars'!H15=0," ",IF(C14="SERIES OF",'[1]#6 Bars'!H15,IF('[1]#6 Bars'!H15&lt;12,[2]!i2s('[1]#6 Bars'!H15,3,1),[2]!i2s('[1]#6 Bars'!H15,1))))</f>
        <v xml:space="preserve"> </v>
      </c>
      <c r="K14" s="3" t="str">
        <f>IF('[1]#6 Bars'!I15=0," ",IF('[1]#6 Bars'!I15&lt;12,[2]!i2s('[1]#6 Bars'!I15,3,1),[2]!i2s('[1]#6 Bars'!I15,1)))</f>
        <v xml:space="preserve"> </v>
      </c>
      <c r="L14" s="3" t="str">
        <f>IF('[1]#6 Bars'!J15=0," ",IF('[1]#6 Bars'!J15&lt;12,[2]!i2s('[1]#6 Bars'!J15,3,1),[2]!i2s('[1]#6 Bars'!J15,1)))</f>
        <v xml:space="preserve"> </v>
      </c>
      <c r="M14" s="3" t="str">
        <f>IF('[1]#6 Bars'!K15=0," ",IF('[1]#6 Bars'!K15&lt;12,[2]!i2s('[1]#6 Bars'!K15,3,1),[2]!i2s('[1]#6 Bars'!K15,1)))</f>
        <v xml:space="preserve"> </v>
      </c>
      <c r="N14" s="3" t="str">
        <f>IF('[1]#6 Bars'!L15=0," ",IF('[1]#6 Bars'!L15&lt;12,[2]!i2s('[1]#6 Bars'!L15,3,1),[2]!i2s('[1]#6 Bars'!L15,1)))</f>
        <v xml:space="preserve"> </v>
      </c>
      <c r="O14" s="3" t="str">
        <f>IF('[1]#6 Bars'!M15=0," ",IF('[1]#6 Bars'!M15&lt;12,[2]!i2s('[1]#6 Bars'!M15,3,1),[2]!i2s('[1]#6 Bars'!M15,1)))</f>
        <v xml:space="preserve"> </v>
      </c>
      <c r="P14" s="3" t="str">
        <f>IF('[1]#6 Bars'!N15=" "," ",IF('[1]#6 Bars'!N15&lt;12,[2]!i2s('[1]#6 Bars'!N15,3,1),[2]!i2s('[1]#6 Bars'!N15,1)))</f>
        <v xml:space="preserve"> </v>
      </c>
    </row>
    <row r="15" spans="1:16" x14ac:dyDescent="0.25">
      <c r="A15" s="5" t="str">
        <f>'[1]#6 Bars'!A16</f>
        <v>X602</v>
      </c>
      <c r="B15" s="3" t="str">
        <f>IF('[1]#6 Bars'!C16="SERIES OF", '[1]#6 Bars'!B16," ")</f>
        <v xml:space="preserve"> </v>
      </c>
      <c r="C15" s="3">
        <f>IF('[1]#6 Bars'!C16="SERIES OF", '[1]#6 Bars'!C16,'[1]#6 Bars'!D16)</f>
        <v>18</v>
      </c>
      <c r="D15" s="3" t="str">
        <f>IF('[1]#6 Bars'!C16="SERIES OF",'[1]#6 Bars'!D16," ")</f>
        <v xml:space="preserve"> </v>
      </c>
      <c r="E15" s="3" t="str">
        <f>IF(F15="TO",[2]!i2s('[1]#6 Bars'!Z16,1)," ")</f>
        <v xml:space="preserve"> </v>
      </c>
      <c r="F15" s="6" t="str">
        <f>IF('[1]#6 Bars'!Z16=0,[2]!i2s('[1]#6 Bars'!E16,1),"TO")</f>
        <v>7'-2"</v>
      </c>
      <c r="G15" s="3" t="str">
        <f>IF(F15="TO",[2]!i2s('[1]#6 Bars'!AA16,1)," ")</f>
        <v xml:space="preserve"> </v>
      </c>
      <c r="H15" s="3">
        <f>'[1]#6 Bars'!F16</f>
        <v>194</v>
      </c>
      <c r="I15" s="3" t="str">
        <f>'[1]#6 Bars'!G16</f>
        <v>STR</v>
      </c>
      <c r="J15" s="3" t="str">
        <f>IF('[1]#6 Bars'!H16=0," ",IF(C15="SERIES OF",'[1]#6 Bars'!H16,IF('[1]#6 Bars'!H16&lt;12,[2]!i2s('[1]#6 Bars'!H16,3,1),[2]!i2s('[1]#6 Bars'!H16,1))))</f>
        <v xml:space="preserve"> </v>
      </c>
      <c r="K15" s="3" t="str">
        <f>IF('[1]#6 Bars'!I16=0," ",IF('[1]#6 Bars'!I16&lt;12,[2]!i2s('[1]#6 Bars'!I16,3,1),[2]!i2s('[1]#6 Bars'!I16,1)))</f>
        <v xml:space="preserve"> </v>
      </c>
      <c r="L15" s="3" t="str">
        <f>IF('[1]#6 Bars'!J16=0," ",IF('[1]#6 Bars'!J16&lt;12,[2]!i2s('[1]#6 Bars'!J16,3,1),[2]!i2s('[1]#6 Bars'!J16,1)))</f>
        <v xml:space="preserve"> </v>
      </c>
      <c r="M15" s="3" t="str">
        <f>IF('[1]#6 Bars'!K16=0," ",IF('[1]#6 Bars'!K16&lt;12,[2]!i2s('[1]#6 Bars'!K16,3,1),[2]!i2s('[1]#6 Bars'!K16,1)))</f>
        <v xml:space="preserve"> </v>
      </c>
      <c r="N15" s="3" t="str">
        <f>IF('[1]#6 Bars'!L16=0," ",IF('[1]#6 Bars'!L16&lt;12,[2]!i2s('[1]#6 Bars'!L16,3,1),[2]!i2s('[1]#6 Bars'!L16,1)))</f>
        <v xml:space="preserve"> </v>
      </c>
      <c r="O15" s="3" t="str">
        <f>IF('[1]#6 Bars'!M16=0," ",IF('[1]#6 Bars'!M16&lt;12,[2]!i2s('[1]#6 Bars'!M16,3,1),[2]!i2s('[1]#6 Bars'!M16,1)))</f>
        <v xml:space="preserve"> </v>
      </c>
      <c r="P15" s="3" t="str">
        <f>IF('[1]#6 Bars'!N16=" "," ",IF('[1]#6 Bars'!N16&lt;12,[2]!i2s('[1]#6 Bars'!N16,3,1),[2]!i2s('[1]#6 Bars'!N16,1)))</f>
        <v xml:space="preserve"> </v>
      </c>
    </row>
    <row r="16" spans="1:16" x14ac:dyDescent="0.25">
      <c r="A16" s="5" t="str">
        <f>'[1]#6 Bars'!A17</f>
        <v>X603</v>
      </c>
      <c r="B16" s="3" t="str">
        <f>IF('[1]#6 Bars'!C17="SERIES OF", '[1]#6 Bars'!B17," ")</f>
        <v xml:space="preserve"> </v>
      </c>
      <c r="C16" s="3">
        <f>IF('[1]#6 Bars'!C17="SERIES OF", '[1]#6 Bars'!C17,'[1]#6 Bars'!D17)</f>
        <v>11</v>
      </c>
      <c r="D16" s="3" t="str">
        <f>IF('[1]#6 Bars'!C17="SERIES OF",'[1]#6 Bars'!D17," ")</f>
        <v xml:space="preserve"> </v>
      </c>
      <c r="E16" s="3" t="str">
        <f>IF(F16="TO",[2]!i2s('[1]#6 Bars'!Z17,1)," ")</f>
        <v xml:space="preserve"> </v>
      </c>
      <c r="F16" s="6" t="str">
        <f>IF('[1]#6 Bars'!Z17=0,[2]!i2s('[1]#6 Bars'!E17,1),"TO")</f>
        <v>14'-4"</v>
      </c>
      <c r="G16" s="3" t="str">
        <f>IF(F16="TO",[2]!i2s('[1]#6 Bars'!AA17,1)," ")</f>
        <v xml:space="preserve"> </v>
      </c>
      <c r="H16" s="3">
        <f>'[1]#6 Bars'!F17</f>
        <v>237</v>
      </c>
      <c r="I16" s="3" t="str">
        <f>'[1]#6 Bars'!G17</f>
        <v>STR</v>
      </c>
      <c r="J16" s="3" t="str">
        <f>IF('[1]#6 Bars'!H17=0," ",IF(C16="SERIES OF",'[1]#6 Bars'!H17,IF('[1]#6 Bars'!H17&lt;12,[2]!i2s('[1]#6 Bars'!H17,3,1),[2]!i2s('[1]#6 Bars'!H17,1))))</f>
        <v xml:space="preserve"> </v>
      </c>
      <c r="K16" s="3" t="str">
        <f>IF('[1]#6 Bars'!I17=0," ",IF('[1]#6 Bars'!I17&lt;12,[2]!i2s('[1]#6 Bars'!I17,3,1),[2]!i2s('[1]#6 Bars'!I17,1)))</f>
        <v xml:space="preserve"> </v>
      </c>
      <c r="L16" s="3" t="str">
        <f>IF('[1]#6 Bars'!J17=0," ",IF('[1]#6 Bars'!J17&lt;12,[2]!i2s('[1]#6 Bars'!J17,3,1),[2]!i2s('[1]#6 Bars'!J17,1)))</f>
        <v xml:space="preserve"> </v>
      </c>
      <c r="M16" s="3" t="str">
        <f>IF('[1]#6 Bars'!K17=0," ",IF('[1]#6 Bars'!K17&lt;12,[2]!i2s('[1]#6 Bars'!K17,3,1),[2]!i2s('[1]#6 Bars'!K17,1)))</f>
        <v xml:space="preserve"> </v>
      </c>
      <c r="N16" s="3" t="str">
        <f>IF('[1]#6 Bars'!L17=0," ",IF('[1]#6 Bars'!L17&lt;12,[2]!i2s('[1]#6 Bars'!L17,3,1),[2]!i2s('[1]#6 Bars'!L17,1)))</f>
        <v xml:space="preserve"> </v>
      </c>
      <c r="O16" s="3" t="str">
        <f>IF('[1]#6 Bars'!M17=0," ",IF('[1]#6 Bars'!M17&lt;12,[2]!i2s('[1]#6 Bars'!M17,3,1),[2]!i2s('[1]#6 Bars'!M17,1)))</f>
        <v xml:space="preserve"> </v>
      </c>
      <c r="P16" s="3" t="str">
        <f>IF('[1]#6 Bars'!N17=" "," ",IF('[1]#6 Bars'!N17&lt;12,[2]!i2s('[1]#6 Bars'!N17,3,1),[2]!i2s('[1]#6 Bars'!N17,1)))</f>
        <v xml:space="preserve"> </v>
      </c>
    </row>
    <row r="17" spans="1:16" x14ac:dyDescent="0.25">
      <c r="A17" s="5" t="str">
        <f>'[1]#6 Bars'!A18</f>
        <v>X604</v>
      </c>
      <c r="B17" s="3" t="str">
        <f>IF('[1]#6 Bars'!C18="SERIES OF", '[1]#6 Bars'!B18," ")</f>
        <v xml:space="preserve"> </v>
      </c>
      <c r="C17" s="3">
        <f>IF('[1]#6 Bars'!C18="SERIES OF", '[1]#6 Bars'!C18,'[1]#6 Bars'!D18)</f>
        <v>4</v>
      </c>
      <c r="D17" s="3" t="str">
        <f>IF('[1]#6 Bars'!C18="SERIES OF",'[1]#6 Bars'!D18," ")</f>
        <v xml:space="preserve"> </v>
      </c>
      <c r="E17" s="3" t="str">
        <f>IF(F17="TO",[2]!i2s('[1]#6 Bars'!Z18,1)," ")</f>
        <v xml:space="preserve"> </v>
      </c>
      <c r="F17" s="6" t="str">
        <f>IF('[1]#6 Bars'!Z18=0,[2]!i2s('[1]#6 Bars'!E18,1),"TO")</f>
        <v>1'-6"</v>
      </c>
      <c r="G17" s="3" t="str">
        <f>IF(F17="TO",[2]!i2s('[1]#6 Bars'!AA18,1)," ")</f>
        <v xml:space="preserve"> </v>
      </c>
      <c r="H17" s="3">
        <f>'[1]#6 Bars'!F18</f>
        <v>9</v>
      </c>
      <c r="I17" s="3" t="str">
        <f>'[1]#6 Bars'!G18</f>
        <v>STR</v>
      </c>
      <c r="J17" s="3" t="str">
        <f>IF('[1]#6 Bars'!H18=0," ",IF(C17="SERIES OF",'[1]#6 Bars'!H18,IF('[1]#6 Bars'!H18&lt;12,[2]!i2s('[1]#6 Bars'!H18,3,1),[2]!i2s('[1]#6 Bars'!H18,1))))</f>
        <v xml:space="preserve"> </v>
      </c>
      <c r="K17" s="3" t="str">
        <f>IF('[1]#6 Bars'!I18=0," ",IF('[1]#6 Bars'!I18&lt;12,[2]!i2s('[1]#6 Bars'!I18,3,1),[2]!i2s('[1]#6 Bars'!I18,1)))</f>
        <v xml:space="preserve"> </v>
      </c>
      <c r="L17" s="3" t="str">
        <f>IF('[1]#6 Bars'!J18=0," ",IF('[1]#6 Bars'!J18&lt;12,[2]!i2s('[1]#6 Bars'!J18,3,1),[2]!i2s('[1]#6 Bars'!J18,1)))</f>
        <v xml:space="preserve"> </v>
      </c>
      <c r="M17" s="3" t="str">
        <f>IF('[1]#6 Bars'!K18=0," ",IF('[1]#6 Bars'!K18&lt;12,[2]!i2s('[1]#6 Bars'!K18,3,1),[2]!i2s('[1]#6 Bars'!K18,1)))</f>
        <v xml:space="preserve"> </v>
      </c>
      <c r="N17" s="3" t="str">
        <f>IF('[1]#6 Bars'!L18=0," ",IF('[1]#6 Bars'!L18&lt;12,[2]!i2s('[1]#6 Bars'!L18,3,1),[2]!i2s('[1]#6 Bars'!L18,1)))</f>
        <v xml:space="preserve"> </v>
      </c>
      <c r="O17" s="3" t="str">
        <f>IF('[1]#6 Bars'!M18=0," ",IF('[1]#6 Bars'!M18&lt;12,[2]!i2s('[1]#6 Bars'!M18,3,1),[2]!i2s('[1]#6 Bars'!M18,1)))</f>
        <v xml:space="preserve"> </v>
      </c>
      <c r="P17" s="3" t="str">
        <f>IF('[1]#6 Bars'!N19=" "," ",IF('[1]#6 Bars'!N19&lt;12,[2]!i2s('[1]#6 Bars'!N19,3,1),[2]!i2s('[1]#6 Bars'!N19,1)))</f>
        <v xml:space="preserve"> </v>
      </c>
    </row>
    <row r="18" spans="1:16" x14ac:dyDescent="0.25">
      <c r="A18" s="5" t="str">
        <f>'[1]#6 Bars'!A19</f>
        <v>Y601</v>
      </c>
      <c r="B18" s="3" t="str">
        <f>IF('[1]#6 Bars'!C19="SERIES OF", '[1]#6 Bars'!B19," ")</f>
        <v xml:space="preserve"> </v>
      </c>
      <c r="C18" s="3">
        <f>IF('[1]#6 Bars'!C19="SERIES OF", '[1]#6 Bars'!C19,'[1]#6 Bars'!D19)</f>
        <v>623</v>
      </c>
      <c r="D18" s="3" t="str">
        <f>IF('[1]#6 Bars'!C19="SERIES OF",'[1]#6 Bars'!D19," ")</f>
        <v xml:space="preserve"> </v>
      </c>
      <c r="E18" s="3" t="str">
        <f>IF(F18="TO",[2]!i2s('[1]#6 Bars'!Z19,1)," ")</f>
        <v xml:space="preserve"> </v>
      </c>
      <c r="F18" s="6" t="str">
        <f>IF('[1]#6 Bars'!Z19=0,[2]!i2s('[1]#6 Bars'!E19,1),"TO")</f>
        <v>2'-5"</v>
      </c>
      <c r="G18" s="3" t="str">
        <f>IF(F18="TO",[2]!i2s('[1]#6 Bars'!AA19,1)," ")</f>
        <v xml:space="preserve"> </v>
      </c>
      <c r="H18" s="3">
        <f>'[1]#6 Bars'!F19</f>
        <v>2261</v>
      </c>
      <c r="I18" s="3">
        <f>'[1]#6 Bars'!G19</f>
        <v>1</v>
      </c>
      <c r="J18" s="3" t="str">
        <f>IF('[1]#6 Bars'!H19=0," ",IF(C18="SERIES OF",'[1]#6 Bars'!H19,IF('[1]#6 Bars'!H19&lt;12,[2]!i2s('[1]#6 Bars'!H19,3,1),[2]!i2s('[1]#6 Bars'!H19,1))))</f>
        <v>1'-0"</v>
      </c>
      <c r="K18" s="3" t="str">
        <f>IF('[1]#6 Bars'!I19=0," ",IF('[1]#6 Bars'!I19&lt;12,[2]!i2s('[1]#6 Bars'!I19,3,1),[2]!i2s('[1]#6 Bars'!I19,1)))</f>
        <v>1'-7"</v>
      </c>
      <c r="L18" s="3" t="str">
        <f>IF('[1]#6 Bars'!J19=0," ",IF('[1]#6 Bars'!J19&lt;12,[2]!i2s('[1]#6 Bars'!J19,3,1),[2]!i2s('[1]#6 Bars'!J19,1)))</f>
        <v xml:space="preserve"> </v>
      </c>
      <c r="M18" s="3" t="str">
        <f>IF('[1]#6 Bars'!K19=0," ",IF('[1]#6 Bars'!K19&lt;12,[2]!i2s('[1]#6 Bars'!K19,3,1),[2]!i2s('[1]#6 Bars'!K19,1)))</f>
        <v xml:space="preserve"> </v>
      </c>
      <c r="N18" s="3" t="str">
        <f>IF('[1]#6 Bars'!L19=0," ",IF('[1]#6 Bars'!L19&lt;12,[2]!i2s('[1]#6 Bars'!L19,3,1),[2]!i2s('[1]#6 Bars'!L19,1)))</f>
        <v xml:space="preserve"> </v>
      </c>
      <c r="O18" s="3" t="str">
        <f>IF('[1]#6 Bars'!M19=0," ",IF('[1]#6 Bars'!M19&lt;12,[2]!i2s('[1]#6 Bars'!M19,3,1),[2]!i2s('[1]#6 Bars'!M19,1)))</f>
        <v xml:space="preserve"> </v>
      </c>
      <c r="P18" s="3" t="str">
        <f>IF('[1]#6 Bars'!N20=" "," ",IF('[1]#6 Bars'!N20&lt;12,[2]!i2s('[1]#6 Bars'!N20,3,1),[2]!i2s('[1]#6 Bars'!N20,1)))</f>
        <v xml:space="preserve"> </v>
      </c>
    </row>
    <row r="19" spans="1:16" x14ac:dyDescent="0.25">
      <c r="A19" s="5" t="str">
        <f>'[1]#6 Bars'!A20</f>
        <v>Y602</v>
      </c>
      <c r="B19" s="3" t="str">
        <f>IF('[1]#6 Bars'!C20="SERIES OF", '[1]#6 Bars'!B20," ")</f>
        <v xml:space="preserve"> </v>
      </c>
      <c r="C19" s="3">
        <f>IF('[1]#6 Bars'!C20="SERIES OF", '[1]#6 Bars'!C20,'[1]#6 Bars'!D20)</f>
        <v>623</v>
      </c>
      <c r="D19" s="3" t="str">
        <f>IF('[1]#6 Bars'!C20="SERIES OF",'[1]#6 Bars'!D20," ")</f>
        <v xml:space="preserve"> </v>
      </c>
      <c r="E19" s="3" t="str">
        <f>IF(F19="TO",[2]!i2s('[1]#6 Bars'!Z20,1)," ")</f>
        <v xml:space="preserve"> </v>
      </c>
      <c r="F19" s="6" t="str">
        <f>IF('[1]#6 Bars'!Z20=0,[2]!i2s('[1]#6 Bars'!E20,1),"TO")</f>
        <v>3'-2"</v>
      </c>
      <c r="G19" s="3" t="str">
        <f>IF(F19="TO",[2]!i2s('[1]#6 Bars'!AA20,1)," ")</f>
        <v xml:space="preserve"> </v>
      </c>
      <c r="H19" s="3">
        <f>'[1]#6 Bars'!F20</f>
        <v>2963</v>
      </c>
      <c r="I19" s="3">
        <f>'[1]#6 Bars'!G20</f>
        <v>37</v>
      </c>
      <c r="J19" s="3" t="str">
        <f>IF('[1]#6 Bars'!H20=0," ",IF(C19="SERIES OF",'[1]#6 Bars'!H20,IF('[1]#6 Bars'!H20&lt;12,[2]!i2s('[1]#6 Bars'!H20,3,1),[2]!i2s('[1]#6 Bars'!H20,1))))</f>
        <v>1'-7"</v>
      </c>
      <c r="K19" s="3" t="str">
        <f>IF('[1]#6 Bars'!I20=0," ",IF('[1]#6 Bars'!I20&lt;12,[2]!i2s('[1]#6 Bars'!I20,3,1),[2]!i2s('[1]#6 Bars'!I20,1)))</f>
        <v>1'-0"</v>
      </c>
      <c r="L19" s="3" t="str">
        <f>IF('[1]#6 Bars'!J20=0," ",IF('[1]#6 Bars'!J20&lt;12,[2]!i2s('[1]#6 Bars'!J20,3,1),[2]!i2s('[1]#6 Bars'!J20,1)))</f>
        <v>11"</v>
      </c>
      <c r="M19" s="3" t="str">
        <f>IF('[1]#6 Bars'!K20=0," ",IF('[1]#6 Bars'!K20&lt;12,[2]!i2s('[1]#6 Bars'!K20,3,1),[2]!i2s('[1]#6 Bars'!K20,1)))</f>
        <v xml:space="preserve"> </v>
      </c>
      <c r="N19" s="3" t="str">
        <f>IF('[1]#6 Bars'!L20=0," ",IF('[1]#6 Bars'!L20&lt;12,[2]!i2s('[1]#6 Bars'!L20,3,1),[2]!i2s('[1]#6 Bars'!L20,1)))</f>
        <v xml:space="preserve"> </v>
      </c>
      <c r="O19" s="3" t="str">
        <f>IF('[1]#6 Bars'!M20=0," ",IF('[1]#6 Bars'!M20&lt;12,[2]!i2s('[1]#6 Bars'!M20,3,1),[2]!i2s('[1]#6 Bars'!M20,1)))</f>
        <v xml:space="preserve"> </v>
      </c>
      <c r="P19" s="3"/>
    </row>
    <row r="20" spans="1:16" ht="15.75" thickBot="1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x14ac:dyDescent="0.25">
      <c r="A21" s="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25">
      <c r="G22" s="13" t="s">
        <v>163</v>
      </c>
      <c r="H22" s="14">
        <f>SUM(H6:H21)</f>
        <v>14703</v>
      </c>
    </row>
  </sheetData>
  <mergeCells count="3">
    <mergeCell ref="B5:D5"/>
    <mergeCell ref="E5:G5"/>
    <mergeCell ref="A4:P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4A721-E628-48EB-AF07-8DF00B3A0970}">
  <dimension ref="A4:P33"/>
  <sheetViews>
    <sheetView workbookViewId="0">
      <selection activeCell="I33" sqref="I33"/>
    </sheetView>
  </sheetViews>
  <sheetFormatPr defaultRowHeight="15" x14ac:dyDescent="0.25"/>
  <cols>
    <col min="2" max="2" width="3.7109375" customWidth="1"/>
    <col min="3" max="3" width="12.7109375" customWidth="1"/>
    <col min="4" max="4" width="3.7109375" customWidth="1"/>
    <col min="5" max="16" width="7.7109375" customWidth="1"/>
  </cols>
  <sheetData>
    <row r="4" spans="1:16" ht="16.5" thickBot="1" x14ac:dyDescent="0.3">
      <c r="A4" s="18" t="s">
        <v>167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ht="16.5" thickTop="1" thickBot="1" x14ac:dyDescent="0.3">
      <c r="A5" s="1" t="s">
        <v>0</v>
      </c>
      <c r="B5" s="16" t="s">
        <v>3</v>
      </c>
      <c r="C5" s="16"/>
      <c r="D5" s="16"/>
      <c r="E5" s="16" t="s">
        <v>4</v>
      </c>
      <c r="F5" s="16"/>
      <c r="G5" s="16"/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</row>
    <row r="6" spans="1:16" x14ac:dyDescent="0.25">
      <c r="A6" s="3" t="s">
        <v>171</v>
      </c>
      <c r="B6" s="3" t="s">
        <v>14</v>
      </c>
      <c r="C6" s="3">
        <v>72</v>
      </c>
      <c r="D6" s="3" t="s">
        <v>14</v>
      </c>
      <c r="E6" s="3" t="s">
        <v>14</v>
      </c>
      <c r="F6" s="3" t="s">
        <v>39</v>
      </c>
      <c r="G6" s="3" t="s">
        <v>14</v>
      </c>
      <c r="H6" s="3">
        <v>196</v>
      </c>
      <c r="I6" s="3" t="s">
        <v>17</v>
      </c>
      <c r="J6" s="3" t="s">
        <v>14</v>
      </c>
      <c r="K6" s="3" t="s">
        <v>14</v>
      </c>
      <c r="L6" s="3" t="s">
        <v>14</v>
      </c>
      <c r="M6" s="3" t="s">
        <v>14</v>
      </c>
      <c r="N6" s="3" t="s">
        <v>14</v>
      </c>
      <c r="O6" s="3" t="s">
        <v>14</v>
      </c>
      <c r="P6" s="3" t="s">
        <v>14</v>
      </c>
    </row>
    <row r="7" spans="1:16" x14ac:dyDescent="0.25">
      <c r="A7" s="3" t="s">
        <v>172</v>
      </c>
      <c r="B7" s="3" t="s">
        <v>14</v>
      </c>
      <c r="C7" s="3">
        <v>4</v>
      </c>
      <c r="D7" s="3" t="s">
        <v>14</v>
      </c>
      <c r="E7" s="3" t="s">
        <v>14</v>
      </c>
      <c r="F7" s="3" t="s">
        <v>96</v>
      </c>
      <c r="G7" s="3" t="s">
        <v>14</v>
      </c>
      <c r="H7" s="3">
        <v>12</v>
      </c>
      <c r="I7" s="3" t="s">
        <v>17</v>
      </c>
      <c r="J7" s="3" t="s">
        <v>14</v>
      </c>
      <c r="K7" s="3" t="s">
        <v>14</v>
      </c>
      <c r="L7" s="3" t="s">
        <v>14</v>
      </c>
      <c r="M7" s="3" t="s">
        <v>14</v>
      </c>
      <c r="N7" s="3" t="s">
        <v>14</v>
      </c>
      <c r="O7" s="3" t="s">
        <v>14</v>
      </c>
      <c r="P7" s="3" t="s">
        <v>14</v>
      </c>
    </row>
    <row r="8" spans="1:16" x14ac:dyDescent="0.25">
      <c r="A8" s="3" t="s">
        <v>173</v>
      </c>
      <c r="B8" s="3" t="s">
        <v>14</v>
      </c>
      <c r="C8" s="3">
        <v>12</v>
      </c>
      <c r="D8" s="3" t="s">
        <v>14</v>
      </c>
      <c r="E8" s="3" t="s">
        <v>14</v>
      </c>
      <c r="F8" s="3" t="s">
        <v>174</v>
      </c>
      <c r="G8" s="3" t="s">
        <v>14</v>
      </c>
      <c r="H8" s="3">
        <v>51</v>
      </c>
      <c r="I8" s="3">
        <v>45</v>
      </c>
      <c r="J8" s="3" t="s">
        <v>175</v>
      </c>
      <c r="K8" s="3" t="s">
        <v>176</v>
      </c>
      <c r="L8" s="3" t="s">
        <v>177</v>
      </c>
      <c r="M8" s="3" t="s">
        <v>22</v>
      </c>
      <c r="N8" s="3" t="s">
        <v>14</v>
      </c>
      <c r="O8" s="3" t="s">
        <v>14</v>
      </c>
      <c r="P8" s="3" t="s">
        <v>14</v>
      </c>
    </row>
    <row r="9" spans="1:16" x14ac:dyDescent="0.25">
      <c r="A9" s="3" t="s">
        <v>178</v>
      </c>
      <c r="B9" s="3" t="s">
        <v>14</v>
      </c>
      <c r="C9" s="3">
        <v>12</v>
      </c>
      <c r="D9" s="3" t="s">
        <v>14</v>
      </c>
      <c r="E9" s="3" t="s">
        <v>14</v>
      </c>
      <c r="F9" s="3" t="s">
        <v>179</v>
      </c>
      <c r="G9" s="3" t="s">
        <v>14</v>
      </c>
      <c r="H9" s="3">
        <v>103</v>
      </c>
      <c r="I9" s="3">
        <v>24</v>
      </c>
      <c r="J9" s="3" t="s">
        <v>180</v>
      </c>
      <c r="K9" s="3" t="s">
        <v>35</v>
      </c>
      <c r="L9" s="3" t="s">
        <v>14</v>
      </c>
      <c r="M9" s="3" t="s">
        <v>14</v>
      </c>
      <c r="N9" s="3" t="s">
        <v>14</v>
      </c>
      <c r="O9" s="3" t="s">
        <v>181</v>
      </c>
      <c r="P9" s="3" t="s">
        <v>14</v>
      </c>
    </row>
    <row r="10" spans="1:1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x14ac:dyDescent="0.25">
      <c r="A11" s="3" t="s">
        <v>182</v>
      </c>
      <c r="B11" s="3" t="s">
        <v>14</v>
      </c>
      <c r="C11" s="3">
        <v>135</v>
      </c>
      <c r="D11" s="3" t="s">
        <v>14</v>
      </c>
      <c r="E11" s="3" t="s">
        <v>14</v>
      </c>
      <c r="F11" s="3" t="s">
        <v>183</v>
      </c>
      <c r="G11" s="3" t="s">
        <v>14</v>
      </c>
      <c r="H11" s="3">
        <v>2969</v>
      </c>
      <c r="I11" s="3">
        <v>3</v>
      </c>
      <c r="J11" s="3" t="s">
        <v>96</v>
      </c>
      <c r="K11" s="3" t="s">
        <v>184</v>
      </c>
      <c r="L11" s="3" t="s">
        <v>14</v>
      </c>
      <c r="M11" s="3" t="s">
        <v>14</v>
      </c>
      <c r="N11" s="3" t="s">
        <v>14</v>
      </c>
      <c r="O11" s="3" t="s">
        <v>14</v>
      </c>
      <c r="P11" s="3" t="s">
        <v>14</v>
      </c>
    </row>
    <row r="12" spans="1:16" x14ac:dyDescent="0.25">
      <c r="A12" s="3" t="s">
        <v>185</v>
      </c>
      <c r="B12" s="3" t="s">
        <v>14</v>
      </c>
      <c r="C12" s="3">
        <v>134</v>
      </c>
      <c r="D12" s="3" t="s">
        <v>14</v>
      </c>
      <c r="E12" s="3" t="s">
        <v>14</v>
      </c>
      <c r="F12" s="3" t="s">
        <v>186</v>
      </c>
      <c r="G12" s="3" t="s">
        <v>14</v>
      </c>
      <c r="H12" s="3">
        <v>1607</v>
      </c>
      <c r="I12" s="3">
        <v>2</v>
      </c>
      <c r="J12" s="3" t="s">
        <v>84</v>
      </c>
      <c r="K12" s="3" t="s">
        <v>39</v>
      </c>
      <c r="L12" s="3" t="s">
        <v>84</v>
      </c>
      <c r="M12" s="3" t="s">
        <v>14</v>
      </c>
      <c r="N12" s="3" t="s">
        <v>14</v>
      </c>
      <c r="O12" s="3" t="s">
        <v>14</v>
      </c>
      <c r="P12" s="3" t="s">
        <v>14</v>
      </c>
    </row>
    <row r="13" spans="1:16" x14ac:dyDescent="0.25">
      <c r="A13" s="3" t="s">
        <v>187</v>
      </c>
      <c r="B13" s="3" t="s">
        <v>14</v>
      </c>
      <c r="C13" s="3">
        <v>1</v>
      </c>
      <c r="D13" s="3" t="s">
        <v>14</v>
      </c>
      <c r="E13" s="3" t="s">
        <v>14</v>
      </c>
      <c r="F13" s="3" t="s">
        <v>93</v>
      </c>
      <c r="G13" s="3" t="s">
        <v>14</v>
      </c>
      <c r="H13" s="3">
        <v>8</v>
      </c>
      <c r="I13" s="3">
        <v>1</v>
      </c>
      <c r="J13" s="3" t="s">
        <v>84</v>
      </c>
      <c r="K13" s="3" t="s">
        <v>39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</row>
    <row r="14" spans="1:16" x14ac:dyDescent="0.25">
      <c r="A14" s="3" t="s">
        <v>188</v>
      </c>
      <c r="B14" s="3" t="s">
        <v>14</v>
      </c>
      <c r="C14" s="3">
        <v>2</v>
      </c>
      <c r="D14" s="3" t="s">
        <v>14</v>
      </c>
      <c r="E14" s="3" t="s">
        <v>14</v>
      </c>
      <c r="F14" s="3" t="s">
        <v>189</v>
      </c>
      <c r="G14" s="3" t="s">
        <v>14</v>
      </c>
      <c r="H14" s="3">
        <v>25</v>
      </c>
      <c r="I14" s="3">
        <v>2</v>
      </c>
      <c r="J14" s="3" t="s">
        <v>84</v>
      </c>
      <c r="K14" s="3" t="s">
        <v>43</v>
      </c>
      <c r="L14" s="3" t="s">
        <v>84</v>
      </c>
      <c r="M14" s="3" t="s">
        <v>14</v>
      </c>
      <c r="N14" s="3" t="s">
        <v>14</v>
      </c>
      <c r="O14" s="3" t="s">
        <v>14</v>
      </c>
      <c r="P14" s="3" t="s">
        <v>14</v>
      </c>
    </row>
    <row r="15" spans="1:16" x14ac:dyDescent="0.25">
      <c r="A15" s="3" t="s">
        <v>190</v>
      </c>
      <c r="B15" s="3" t="s">
        <v>14</v>
      </c>
      <c r="C15" s="3">
        <v>1</v>
      </c>
      <c r="D15" s="3" t="s">
        <v>14</v>
      </c>
      <c r="E15" s="3" t="s">
        <v>14</v>
      </c>
      <c r="F15" s="3" t="s">
        <v>191</v>
      </c>
      <c r="G15" s="3" t="s">
        <v>14</v>
      </c>
      <c r="H15" s="3">
        <v>12</v>
      </c>
      <c r="I15" s="3">
        <v>2</v>
      </c>
      <c r="J15" s="3" t="s">
        <v>84</v>
      </c>
      <c r="K15" s="3" t="s">
        <v>192</v>
      </c>
      <c r="L15" s="3" t="s">
        <v>84</v>
      </c>
      <c r="M15" s="3" t="s">
        <v>14</v>
      </c>
      <c r="N15" s="3" t="s">
        <v>14</v>
      </c>
      <c r="O15" s="3" t="s">
        <v>14</v>
      </c>
      <c r="P15" s="3" t="s">
        <v>14</v>
      </c>
    </row>
    <row r="16" spans="1:16" x14ac:dyDescent="0.25">
      <c r="A16" s="3" t="s">
        <v>193</v>
      </c>
      <c r="B16" s="3" t="s">
        <v>14</v>
      </c>
      <c r="C16" s="3">
        <v>52</v>
      </c>
      <c r="D16" s="3" t="s">
        <v>14</v>
      </c>
      <c r="E16" s="3" t="s">
        <v>14</v>
      </c>
      <c r="F16" s="3" t="s">
        <v>194</v>
      </c>
      <c r="G16" s="3" t="s">
        <v>14</v>
      </c>
      <c r="H16" s="3">
        <v>917</v>
      </c>
      <c r="I16" s="3">
        <v>3</v>
      </c>
      <c r="J16" s="3" t="s">
        <v>96</v>
      </c>
      <c r="K16" s="3" t="s">
        <v>108</v>
      </c>
      <c r="L16" s="3" t="s">
        <v>14</v>
      </c>
      <c r="M16" s="3" t="s">
        <v>14</v>
      </c>
      <c r="N16" s="3" t="s">
        <v>14</v>
      </c>
      <c r="O16" s="3" t="s">
        <v>14</v>
      </c>
      <c r="P16" s="3" t="s">
        <v>14</v>
      </c>
    </row>
    <row r="17" spans="1:16" x14ac:dyDescent="0.25">
      <c r="A17" s="3" t="s">
        <v>195</v>
      </c>
      <c r="B17" s="3" t="s">
        <v>14</v>
      </c>
      <c r="C17" s="3">
        <v>66</v>
      </c>
      <c r="D17" s="3" t="s">
        <v>14</v>
      </c>
      <c r="E17" s="3" t="s">
        <v>14</v>
      </c>
      <c r="F17" s="3" t="s">
        <v>47</v>
      </c>
      <c r="G17" s="3" t="s">
        <v>14</v>
      </c>
      <c r="H17" s="3">
        <v>1119</v>
      </c>
      <c r="I17" s="3">
        <v>6</v>
      </c>
      <c r="J17" s="3" t="s">
        <v>29</v>
      </c>
      <c r="K17" s="3" t="s">
        <v>174</v>
      </c>
      <c r="L17" s="3" t="s">
        <v>86</v>
      </c>
      <c r="M17" s="3" t="s">
        <v>14</v>
      </c>
      <c r="N17" s="3" t="s">
        <v>14</v>
      </c>
      <c r="O17" s="3" t="s">
        <v>14</v>
      </c>
      <c r="P17" s="3" t="s">
        <v>14</v>
      </c>
    </row>
    <row r="18" spans="1:16" x14ac:dyDescent="0.25">
      <c r="A18" s="3" t="s">
        <v>196</v>
      </c>
      <c r="B18" s="3" t="s">
        <v>14</v>
      </c>
      <c r="C18" s="3">
        <v>22</v>
      </c>
      <c r="D18" s="3" t="s">
        <v>14</v>
      </c>
      <c r="E18" s="3" t="s">
        <v>14</v>
      </c>
      <c r="F18" s="3" t="s">
        <v>197</v>
      </c>
      <c r="G18" s="3" t="s">
        <v>14</v>
      </c>
      <c r="H18" s="3">
        <v>308</v>
      </c>
      <c r="I18" s="3">
        <v>3</v>
      </c>
      <c r="J18" s="3" t="s">
        <v>29</v>
      </c>
      <c r="K18" s="3" t="s">
        <v>198</v>
      </c>
      <c r="L18" s="3" t="s">
        <v>14</v>
      </c>
      <c r="M18" s="3" t="s">
        <v>14</v>
      </c>
      <c r="N18" s="3" t="s">
        <v>14</v>
      </c>
      <c r="O18" s="3" t="s">
        <v>14</v>
      </c>
      <c r="P18" s="3" t="s">
        <v>14</v>
      </c>
    </row>
    <row r="19" spans="1:16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5">
      <c r="A20" s="3" t="s">
        <v>199</v>
      </c>
      <c r="B20" s="3" t="s">
        <v>14</v>
      </c>
      <c r="C20" s="3">
        <v>148</v>
      </c>
      <c r="D20" s="3" t="s">
        <v>14</v>
      </c>
      <c r="E20" s="3" t="s">
        <v>14</v>
      </c>
      <c r="F20" s="3" t="s">
        <v>200</v>
      </c>
      <c r="G20" s="3" t="s">
        <v>14</v>
      </c>
      <c r="H20" s="3">
        <v>2239</v>
      </c>
      <c r="I20" s="3">
        <v>18</v>
      </c>
      <c r="J20" s="3" t="s">
        <v>201</v>
      </c>
      <c r="K20" s="3" t="s">
        <v>77</v>
      </c>
      <c r="L20" s="3" t="s">
        <v>77</v>
      </c>
      <c r="M20" s="3" t="s">
        <v>14</v>
      </c>
      <c r="N20" s="3" t="s">
        <v>14</v>
      </c>
      <c r="O20" s="3" t="s">
        <v>14</v>
      </c>
      <c r="P20" s="3" t="s">
        <v>14</v>
      </c>
    </row>
    <row r="21" spans="1:16" x14ac:dyDescent="0.25">
      <c r="A21" s="3" t="s">
        <v>202</v>
      </c>
      <c r="B21" s="3" t="s">
        <v>14</v>
      </c>
      <c r="C21" s="3">
        <v>104</v>
      </c>
      <c r="D21" s="3" t="s">
        <v>14</v>
      </c>
      <c r="E21" s="3" t="s">
        <v>14</v>
      </c>
      <c r="F21" s="3" t="s">
        <v>203</v>
      </c>
      <c r="G21" s="3" t="s">
        <v>14</v>
      </c>
      <c r="H21" s="3">
        <v>9117</v>
      </c>
      <c r="I21" s="3" t="s">
        <v>17</v>
      </c>
      <c r="J21" s="3" t="s">
        <v>14</v>
      </c>
      <c r="K21" s="3" t="s">
        <v>14</v>
      </c>
      <c r="L21" s="3" t="s">
        <v>14</v>
      </c>
      <c r="M21" s="3" t="s">
        <v>14</v>
      </c>
      <c r="N21" s="3" t="s">
        <v>14</v>
      </c>
      <c r="O21" s="3" t="s">
        <v>14</v>
      </c>
      <c r="P21" s="3" t="s">
        <v>14</v>
      </c>
    </row>
    <row r="22" spans="1:16" x14ac:dyDescent="0.25">
      <c r="A22" s="3" t="s">
        <v>204</v>
      </c>
      <c r="B22" s="3" t="s">
        <v>14</v>
      </c>
      <c r="C22" s="3">
        <v>24</v>
      </c>
      <c r="D22" s="3" t="s">
        <v>14</v>
      </c>
      <c r="E22" s="3" t="s">
        <v>14</v>
      </c>
      <c r="F22" s="3" t="s">
        <v>205</v>
      </c>
      <c r="G22" s="3" t="s">
        <v>14</v>
      </c>
      <c r="H22" s="3">
        <v>1634</v>
      </c>
      <c r="I22" s="3">
        <v>1</v>
      </c>
      <c r="J22" s="3" t="s">
        <v>206</v>
      </c>
      <c r="K22" s="3" t="s">
        <v>75</v>
      </c>
      <c r="L22" s="3" t="s">
        <v>14</v>
      </c>
      <c r="M22" s="3" t="s">
        <v>14</v>
      </c>
      <c r="N22" s="3" t="s">
        <v>14</v>
      </c>
      <c r="O22" s="3" t="s">
        <v>14</v>
      </c>
      <c r="P22" s="3" t="s">
        <v>14</v>
      </c>
    </row>
    <row r="23" spans="1:16" x14ac:dyDescent="0.25">
      <c r="A23" s="3" t="s">
        <v>207</v>
      </c>
      <c r="B23" s="3" t="s">
        <v>14</v>
      </c>
      <c r="C23" s="3">
        <v>24</v>
      </c>
      <c r="D23" s="3" t="s">
        <v>14</v>
      </c>
      <c r="E23" s="3" t="s">
        <v>14</v>
      </c>
      <c r="F23" s="3" t="s">
        <v>200</v>
      </c>
      <c r="G23" s="3" t="s">
        <v>14</v>
      </c>
      <c r="H23" s="3">
        <v>363</v>
      </c>
      <c r="I23" s="3">
        <v>18</v>
      </c>
      <c r="J23" s="3" t="s">
        <v>198</v>
      </c>
      <c r="K23" s="3" t="s">
        <v>74</v>
      </c>
      <c r="L23" s="3" t="s">
        <v>74</v>
      </c>
      <c r="M23" s="3" t="s">
        <v>14</v>
      </c>
      <c r="N23" s="3" t="s">
        <v>14</v>
      </c>
      <c r="O23" s="3" t="s">
        <v>14</v>
      </c>
      <c r="P23" s="3" t="s">
        <v>14</v>
      </c>
    </row>
    <row r="24" spans="1:16" x14ac:dyDescent="0.25">
      <c r="A24" s="3" t="s">
        <v>208</v>
      </c>
      <c r="B24" s="3" t="s">
        <v>14</v>
      </c>
      <c r="C24" s="3">
        <v>12</v>
      </c>
      <c r="D24" s="3" t="s">
        <v>14</v>
      </c>
      <c r="E24" s="3" t="s">
        <v>14</v>
      </c>
      <c r="F24" s="3" t="s">
        <v>209</v>
      </c>
      <c r="G24" s="3" t="s">
        <v>14</v>
      </c>
      <c r="H24" s="3">
        <v>195</v>
      </c>
      <c r="I24" s="3">
        <v>9</v>
      </c>
      <c r="J24" s="3" t="s">
        <v>106</v>
      </c>
      <c r="K24" s="3" t="s">
        <v>77</v>
      </c>
      <c r="L24" s="3" t="s">
        <v>210</v>
      </c>
      <c r="M24" s="3" t="s">
        <v>77</v>
      </c>
      <c r="N24" s="3" t="s">
        <v>14</v>
      </c>
      <c r="O24" s="3" t="s">
        <v>14</v>
      </c>
      <c r="P24" s="3" t="s">
        <v>14</v>
      </c>
    </row>
    <row r="25" spans="1:16" x14ac:dyDescent="0.25">
      <c r="A25" s="3" t="s">
        <v>211</v>
      </c>
      <c r="B25" s="3" t="s">
        <v>14</v>
      </c>
      <c r="C25" s="3">
        <v>12</v>
      </c>
      <c r="D25" s="3" t="s">
        <v>14</v>
      </c>
      <c r="E25" s="3" t="s">
        <v>14</v>
      </c>
      <c r="F25" s="3" t="s">
        <v>212</v>
      </c>
      <c r="G25" s="3" t="s">
        <v>14</v>
      </c>
      <c r="H25" s="3">
        <v>174</v>
      </c>
      <c r="I25" s="3">
        <v>10</v>
      </c>
      <c r="J25" s="3" t="s">
        <v>106</v>
      </c>
      <c r="K25" s="3" t="s">
        <v>77</v>
      </c>
      <c r="L25" s="3" t="s">
        <v>213</v>
      </c>
      <c r="M25" s="3" t="s">
        <v>77</v>
      </c>
      <c r="N25" s="3" t="s">
        <v>14</v>
      </c>
      <c r="O25" s="3" t="s">
        <v>14</v>
      </c>
      <c r="P25" s="3" t="s">
        <v>14</v>
      </c>
    </row>
    <row r="26" spans="1:16" x14ac:dyDescent="0.25">
      <c r="A26" s="3" t="s">
        <v>214</v>
      </c>
      <c r="B26" s="3" t="s">
        <v>14</v>
      </c>
      <c r="C26" s="3">
        <v>198</v>
      </c>
      <c r="D26" s="3" t="s">
        <v>14</v>
      </c>
      <c r="E26" s="3" t="s">
        <v>14</v>
      </c>
      <c r="F26" s="3" t="s">
        <v>58</v>
      </c>
      <c r="G26" s="3" t="s">
        <v>14</v>
      </c>
      <c r="H26" s="3">
        <v>5683</v>
      </c>
      <c r="I26" s="3">
        <v>17</v>
      </c>
      <c r="J26" s="3" t="s">
        <v>215</v>
      </c>
      <c r="K26" s="3" t="s">
        <v>14</v>
      </c>
      <c r="L26" s="3" t="s">
        <v>14</v>
      </c>
      <c r="M26" s="3" t="s">
        <v>14</v>
      </c>
      <c r="N26" s="3" t="s">
        <v>14</v>
      </c>
      <c r="O26" s="3" t="s">
        <v>14</v>
      </c>
      <c r="P26" s="3" t="s">
        <v>14</v>
      </c>
    </row>
    <row r="27" spans="1:16" x14ac:dyDescent="0.25">
      <c r="A27" s="3" t="s">
        <v>216</v>
      </c>
      <c r="B27" s="3" t="s">
        <v>14</v>
      </c>
      <c r="C27" s="3">
        <v>20</v>
      </c>
      <c r="D27" s="3" t="s">
        <v>14</v>
      </c>
      <c r="E27" s="3" t="s">
        <v>14</v>
      </c>
      <c r="F27" s="3" t="s">
        <v>217</v>
      </c>
      <c r="G27" s="3" t="s">
        <v>14</v>
      </c>
      <c r="H27" s="3">
        <v>485</v>
      </c>
      <c r="I27" s="3">
        <v>17</v>
      </c>
      <c r="J27" s="3" t="s">
        <v>218</v>
      </c>
      <c r="K27" s="3" t="s">
        <v>14</v>
      </c>
      <c r="L27" s="3" t="s">
        <v>14</v>
      </c>
      <c r="M27" s="3" t="s">
        <v>14</v>
      </c>
      <c r="N27" s="3" t="s">
        <v>14</v>
      </c>
      <c r="O27" s="3" t="s">
        <v>14</v>
      </c>
      <c r="P27" s="3" t="s">
        <v>14</v>
      </c>
    </row>
    <row r="28" spans="1:16" x14ac:dyDescent="0.25">
      <c r="A28" s="3" t="s">
        <v>219</v>
      </c>
      <c r="B28" s="3" t="s">
        <v>14</v>
      </c>
      <c r="C28" s="3">
        <v>5</v>
      </c>
      <c r="D28" s="3" t="s">
        <v>14</v>
      </c>
      <c r="E28" s="3" t="s">
        <v>14</v>
      </c>
      <c r="F28" s="3" t="s">
        <v>98</v>
      </c>
      <c r="G28" s="3" t="s">
        <v>14</v>
      </c>
      <c r="H28" s="3">
        <v>41</v>
      </c>
      <c r="I28" s="3">
        <v>16</v>
      </c>
      <c r="J28" s="3" t="s">
        <v>89</v>
      </c>
      <c r="K28" s="3" t="s">
        <v>14</v>
      </c>
      <c r="L28" s="3" t="s">
        <v>14</v>
      </c>
      <c r="M28" s="3" t="s">
        <v>14</v>
      </c>
      <c r="N28" s="3" t="s">
        <v>14</v>
      </c>
      <c r="O28" s="3" t="s">
        <v>14</v>
      </c>
      <c r="P28" s="3" t="s">
        <v>14</v>
      </c>
    </row>
    <row r="29" spans="1:16" x14ac:dyDescent="0.25">
      <c r="A29" s="3" t="s">
        <v>220</v>
      </c>
      <c r="B29" s="3" t="s">
        <v>14</v>
      </c>
      <c r="C29" s="3">
        <v>5</v>
      </c>
      <c r="D29" s="3" t="s">
        <v>14</v>
      </c>
      <c r="E29" s="3" t="s">
        <v>14</v>
      </c>
      <c r="F29" s="3" t="s">
        <v>152</v>
      </c>
      <c r="G29" s="3" t="s">
        <v>14</v>
      </c>
      <c r="H29" s="3">
        <v>33</v>
      </c>
      <c r="I29" s="3">
        <v>16</v>
      </c>
      <c r="J29" s="3" t="s">
        <v>165</v>
      </c>
      <c r="K29" s="3" t="s">
        <v>14</v>
      </c>
      <c r="L29" s="3" t="s">
        <v>14</v>
      </c>
      <c r="M29" s="3" t="s">
        <v>14</v>
      </c>
      <c r="N29" s="3" t="s">
        <v>14</v>
      </c>
      <c r="O29" s="3" t="s">
        <v>14</v>
      </c>
      <c r="P29" s="3" t="s">
        <v>14</v>
      </c>
    </row>
    <row r="30" spans="1:16" x14ac:dyDescent="0.25">
      <c r="A30" s="3" t="s">
        <v>221</v>
      </c>
      <c r="B30" s="3" t="s">
        <v>14</v>
      </c>
      <c r="C30" s="3">
        <v>10</v>
      </c>
      <c r="D30" s="3" t="s">
        <v>14</v>
      </c>
      <c r="E30" s="3" t="s">
        <v>14</v>
      </c>
      <c r="F30" s="3" t="s">
        <v>71</v>
      </c>
      <c r="G30" s="3" t="s">
        <v>14</v>
      </c>
      <c r="H30" s="3">
        <v>105</v>
      </c>
      <c r="I30" s="3">
        <v>16</v>
      </c>
      <c r="J30" s="3" t="s">
        <v>222</v>
      </c>
      <c r="K30" s="3" t="s">
        <v>14</v>
      </c>
      <c r="L30" s="3" t="s">
        <v>14</v>
      </c>
      <c r="M30" s="3" t="s">
        <v>14</v>
      </c>
      <c r="N30" s="3" t="s">
        <v>14</v>
      </c>
      <c r="O30" s="3" t="s">
        <v>14</v>
      </c>
      <c r="P30" s="3" t="s">
        <v>14</v>
      </c>
    </row>
    <row r="31" spans="1:16" x14ac:dyDescent="0.25">
      <c r="A31" s="3" t="s">
        <v>223</v>
      </c>
      <c r="B31" s="3" t="s">
        <v>14</v>
      </c>
      <c r="C31" s="3">
        <v>44</v>
      </c>
      <c r="D31" s="3" t="s">
        <v>14</v>
      </c>
      <c r="E31" s="3" t="s">
        <v>14</v>
      </c>
      <c r="F31" s="3" t="s">
        <v>224</v>
      </c>
      <c r="G31" s="3" t="s">
        <v>14</v>
      </c>
      <c r="H31" s="3">
        <v>930</v>
      </c>
      <c r="I31" s="3">
        <v>17</v>
      </c>
      <c r="J31" s="3" t="s">
        <v>209</v>
      </c>
      <c r="K31" s="3" t="s">
        <v>14</v>
      </c>
      <c r="L31" s="3" t="s">
        <v>14</v>
      </c>
      <c r="M31" s="3" t="s">
        <v>14</v>
      </c>
      <c r="N31" s="3" t="s">
        <v>14</v>
      </c>
      <c r="O31" s="3" t="s">
        <v>14</v>
      </c>
      <c r="P31" s="3" t="s">
        <v>14</v>
      </c>
    </row>
    <row r="32" spans="1:16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25">
      <c r="A33" s="3"/>
      <c r="B33" s="3"/>
      <c r="C33" s="3"/>
      <c r="D33" s="3"/>
      <c r="E33" s="3"/>
      <c r="F33" s="3"/>
      <c r="G33" s="4" t="s">
        <v>163</v>
      </c>
      <c r="H33" s="3">
        <v>28326</v>
      </c>
      <c r="I33" s="3"/>
      <c r="J33" s="3"/>
      <c r="K33" s="3"/>
      <c r="L33" s="3"/>
      <c r="M33" s="3"/>
      <c r="N33" s="3"/>
      <c r="O33" s="3"/>
      <c r="P33" s="3"/>
    </row>
  </sheetData>
  <mergeCells count="3">
    <mergeCell ref="B5:D5"/>
    <mergeCell ref="E5:G5"/>
    <mergeCell ref="A4:P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53D3A-1216-4516-A9B7-05E9A07BDFDC}">
  <dimension ref="A4:P23"/>
  <sheetViews>
    <sheetView workbookViewId="0">
      <selection activeCell="J23" sqref="J23"/>
    </sheetView>
  </sheetViews>
  <sheetFormatPr defaultRowHeight="15" x14ac:dyDescent="0.25"/>
  <cols>
    <col min="2" max="2" width="3.7109375" customWidth="1"/>
    <col min="3" max="3" width="12.7109375" customWidth="1"/>
    <col min="4" max="4" width="3.7109375" customWidth="1"/>
    <col min="5" max="16" width="7.7109375" customWidth="1"/>
  </cols>
  <sheetData>
    <row r="4" spans="1:16" ht="16.5" thickBot="1" x14ac:dyDescent="0.3">
      <c r="A4" s="18" t="s">
        <v>170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ht="16.5" thickTop="1" thickBot="1" x14ac:dyDescent="0.3">
      <c r="A5" s="1" t="s">
        <v>0</v>
      </c>
      <c r="B5" s="16" t="s">
        <v>3</v>
      </c>
      <c r="C5" s="16"/>
      <c r="D5" s="16"/>
      <c r="E5" s="16" t="s">
        <v>4</v>
      </c>
      <c r="F5" s="16"/>
      <c r="G5" s="16"/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</row>
    <row r="6" spans="1:16" x14ac:dyDescent="0.25">
      <c r="A6" s="3" t="s">
        <v>225</v>
      </c>
      <c r="B6" s="3" t="s">
        <v>14</v>
      </c>
      <c r="C6" s="3">
        <v>774</v>
      </c>
      <c r="D6" s="3" t="s">
        <v>14</v>
      </c>
      <c r="E6" s="3" t="s">
        <v>14</v>
      </c>
      <c r="F6" s="3" t="s">
        <v>213</v>
      </c>
      <c r="G6" s="3" t="s">
        <v>14</v>
      </c>
      <c r="H6" s="3">
        <v>1853</v>
      </c>
      <c r="I6" s="3">
        <v>9</v>
      </c>
      <c r="J6" s="3" t="s">
        <v>180</v>
      </c>
      <c r="K6" s="3" t="s">
        <v>112</v>
      </c>
      <c r="L6" s="3" t="s">
        <v>226</v>
      </c>
      <c r="M6" s="3" t="s">
        <v>112</v>
      </c>
      <c r="N6" s="3" t="s">
        <v>14</v>
      </c>
      <c r="O6" s="3" t="s">
        <v>14</v>
      </c>
      <c r="P6" s="3" t="s">
        <v>14</v>
      </c>
    </row>
    <row r="7" spans="1:16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5">
      <c r="A8" s="3" t="s">
        <v>227</v>
      </c>
      <c r="B8" s="3" t="s">
        <v>14</v>
      </c>
      <c r="C8" s="3">
        <v>132</v>
      </c>
      <c r="D8" s="3" t="s">
        <v>14</v>
      </c>
      <c r="E8" s="3" t="s">
        <v>14</v>
      </c>
      <c r="F8" s="3" t="s">
        <v>228</v>
      </c>
      <c r="G8" s="3" t="s">
        <v>14</v>
      </c>
      <c r="H8" s="3">
        <v>2880</v>
      </c>
      <c r="I8" s="3">
        <v>3</v>
      </c>
      <c r="J8" s="3" t="s">
        <v>152</v>
      </c>
      <c r="K8" s="3" t="s">
        <v>229</v>
      </c>
      <c r="L8" s="3" t="s">
        <v>152</v>
      </c>
      <c r="M8" s="3" t="s">
        <v>14</v>
      </c>
      <c r="N8" s="3" t="s">
        <v>14</v>
      </c>
      <c r="O8" s="3" t="s">
        <v>14</v>
      </c>
      <c r="P8" s="3" t="s">
        <v>14</v>
      </c>
    </row>
    <row r="9" spans="1:16" x14ac:dyDescent="0.25">
      <c r="A9" s="3" t="s">
        <v>230</v>
      </c>
      <c r="B9" s="3" t="s">
        <v>14</v>
      </c>
      <c r="C9" s="3">
        <v>80</v>
      </c>
      <c r="D9" s="3" t="s">
        <v>14</v>
      </c>
      <c r="E9" s="3" t="s">
        <v>14</v>
      </c>
      <c r="F9" s="3" t="s">
        <v>231</v>
      </c>
      <c r="G9" s="3" t="s">
        <v>14</v>
      </c>
      <c r="H9" s="3">
        <v>2566</v>
      </c>
      <c r="I9" s="3" t="s">
        <v>17</v>
      </c>
      <c r="J9" s="3" t="s">
        <v>14</v>
      </c>
      <c r="K9" s="3" t="s">
        <v>14</v>
      </c>
      <c r="L9" s="3" t="s">
        <v>14</v>
      </c>
      <c r="M9" s="3" t="s">
        <v>14</v>
      </c>
      <c r="N9" s="3" t="s">
        <v>14</v>
      </c>
      <c r="O9" s="3" t="s">
        <v>14</v>
      </c>
      <c r="P9" s="3" t="s">
        <v>14</v>
      </c>
    </row>
    <row r="10" spans="1:1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 t="s">
        <v>14</v>
      </c>
      <c r="P10" s="3"/>
    </row>
    <row r="11" spans="1:16" x14ac:dyDescent="0.25">
      <c r="A11" s="3" t="s">
        <v>232</v>
      </c>
      <c r="B11" s="3" t="s">
        <v>14</v>
      </c>
      <c r="C11" s="3">
        <v>156</v>
      </c>
      <c r="D11" s="3" t="s">
        <v>14</v>
      </c>
      <c r="E11" s="3" t="s">
        <v>14</v>
      </c>
      <c r="F11" s="3" t="s">
        <v>233</v>
      </c>
      <c r="G11" s="3" t="s">
        <v>14</v>
      </c>
      <c r="H11" s="3">
        <v>7186</v>
      </c>
      <c r="I11" s="3" t="s">
        <v>17</v>
      </c>
      <c r="J11" s="3" t="s">
        <v>14</v>
      </c>
      <c r="K11" s="3" t="s">
        <v>14</v>
      </c>
      <c r="L11" s="3" t="s">
        <v>14</v>
      </c>
      <c r="M11" s="3" t="s">
        <v>14</v>
      </c>
      <c r="N11" s="3" t="s">
        <v>14</v>
      </c>
      <c r="O11" s="3" t="s">
        <v>14</v>
      </c>
      <c r="P11" s="3" t="s">
        <v>14</v>
      </c>
    </row>
    <row r="12" spans="1:16" x14ac:dyDescent="0.25">
      <c r="A12" s="3" t="s">
        <v>234</v>
      </c>
      <c r="B12" s="3" t="s">
        <v>14</v>
      </c>
      <c r="C12" s="3">
        <v>47</v>
      </c>
      <c r="D12" s="3" t="s">
        <v>14</v>
      </c>
      <c r="E12" s="3" t="s">
        <v>14</v>
      </c>
      <c r="F12" s="3" t="s">
        <v>174</v>
      </c>
      <c r="G12" s="3" t="s">
        <v>14</v>
      </c>
      <c r="H12" s="3">
        <v>447</v>
      </c>
      <c r="I12" s="3">
        <v>2</v>
      </c>
      <c r="J12" s="3" t="s">
        <v>75</v>
      </c>
      <c r="K12" s="3" t="s">
        <v>226</v>
      </c>
      <c r="L12" s="3" t="s">
        <v>75</v>
      </c>
      <c r="M12" s="3" t="s">
        <v>14</v>
      </c>
      <c r="N12" s="3" t="s">
        <v>14</v>
      </c>
      <c r="O12" s="3" t="s">
        <v>14</v>
      </c>
      <c r="P12" s="3" t="s">
        <v>14</v>
      </c>
    </row>
    <row r="13" spans="1:16" x14ac:dyDescent="0.25">
      <c r="A13" s="3" t="s">
        <v>235</v>
      </c>
      <c r="B13" s="3" t="s">
        <v>14</v>
      </c>
      <c r="C13" s="3">
        <v>4</v>
      </c>
      <c r="D13" s="3" t="s">
        <v>14</v>
      </c>
      <c r="E13" s="3" t="s">
        <v>14</v>
      </c>
      <c r="F13" s="3" t="s">
        <v>236</v>
      </c>
      <c r="G13" s="3" t="s">
        <v>14</v>
      </c>
      <c r="H13" s="3">
        <v>50</v>
      </c>
      <c r="I13" s="3">
        <v>2</v>
      </c>
      <c r="J13" s="3" t="s">
        <v>75</v>
      </c>
      <c r="K13" s="3" t="s">
        <v>130</v>
      </c>
      <c r="L13" s="3" t="s">
        <v>75</v>
      </c>
      <c r="M13" s="3" t="s">
        <v>14</v>
      </c>
      <c r="N13" s="3" t="s">
        <v>14</v>
      </c>
      <c r="O13" s="3" t="s">
        <v>14</v>
      </c>
      <c r="P13" s="3" t="s">
        <v>14</v>
      </c>
    </row>
    <row r="14" spans="1:16" x14ac:dyDescent="0.25">
      <c r="A14" s="3" t="s">
        <v>237</v>
      </c>
      <c r="B14" s="3" t="s">
        <v>14</v>
      </c>
      <c r="C14" s="3">
        <v>60</v>
      </c>
      <c r="D14" s="3" t="s">
        <v>14</v>
      </c>
      <c r="E14" s="3" t="s">
        <v>14</v>
      </c>
      <c r="F14" s="3" t="s">
        <v>238</v>
      </c>
      <c r="G14" s="3" t="s">
        <v>14</v>
      </c>
      <c r="H14" s="3">
        <v>796</v>
      </c>
      <c r="I14" s="3">
        <v>1</v>
      </c>
      <c r="J14" s="3" t="s">
        <v>77</v>
      </c>
      <c r="K14" s="3" t="s">
        <v>239</v>
      </c>
      <c r="L14" s="3" t="s">
        <v>14</v>
      </c>
      <c r="M14" s="3" t="s">
        <v>14</v>
      </c>
      <c r="N14" s="3" t="s">
        <v>14</v>
      </c>
      <c r="O14" s="3" t="s">
        <v>14</v>
      </c>
      <c r="P14" s="3" t="s">
        <v>14</v>
      </c>
    </row>
    <row r="15" spans="1:16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x14ac:dyDescent="0.25">
      <c r="A16" s="3" t="s">
        <v>240</v>
      </c>
      <c r="B16" s="3" t="s">
        <v>14</v>
      </c>
      <c r="C16" s="3">
        <v>132</v>
      </c>
      <c r="D16" s="3" t="s">
        <v>14</v>
      </c>
      <c r="E16" s="3" t="s">
        <v>14</v>
      </c>
      <c r="F16" s="3" t="s">
        <v>68</v>
      </c>
      <c r="G16" s="3" t="s">
        <v>14</v>
      </c>
      <c r="H16" s="3">
        <v>4317</v>
      </c>
      <c r="I16" s="3">
        <v>2</v>
      </c>
      <c r="J16" s="3" t="s">
        <v>152</v>
      </c>
      <c r="K16" s="3" t="s">
        <v>229</v>
      </c>
      <c r="L16" s="3" t="s">
        <v>152</v>
      </c>
      <c r="M16" s="3" t="s">
        <v>14</v>
      </c>
      <c r="N16" s="3" t="s">
        <v>14</v>
      </c>
      <c r="O16" s="3" t="s">
        <v>14</v>
      </c>
      <c r="P16" s="3" t="s">
        <v>14</v>
      </c>
    </row>
    <row r="17" spans="1:16" x14ac:dyDescent="0.25">
      <c r="A17" s="3" t="s">
        <v>241</v>
      </c>
      <c r="B17" s="3" t="s">
        <v>14</v>
      </c>
      <c r="C17" s="3">
        <v>232</v>
      </c>
      <c r="D17" s="3" t="s">
        <v>14</v>
      </c>
      <c r="E17" s="3" t="s">
        <v>14</v>
      </c>
      <c r="F17" s="3" t="s">
        <v>238</v>
      </c>
      <c r="G17" s="3" t="s">
        <v>14</v>
      </c>
      <c r="H17" s="3">
        <v>5472</v>
      </c>
      <c r="I17" s="3">
        <v>1</v>
      </c>
      <c r="J17" s="3" t="s">
        <v>77</v>
      </c>
      <c r="K17" s="3" t="s">
        <v>239</v>
      </c>
      <c r="L17" s="3" t="s">
        <v>14</v>
      </c>
      <c r="M17" s="3" t="s">
        <v>14</v>
      </c>
      <c r="N17" s="3" t="s">
        <v>14</v>
      </c>
      <c r="O17" s="3" t="s">
        <v>14</v>
      </c>
      <c r="P17" s="3" t="s">
        <v>14</v>
      </c>
    </row>
    <row r="18" spans="1:16" x14ac:dyDescent="0.25">
      <c r="A18" s="3" t="s">
        <v>242</v>
      </c>
      <c r="B18" s="3">
        <v>2</v>
      </c>
      <c r="C18" s="3" t="s">
        <v>63</v>
      </c>
      <c r="D18" s="3">
        <v>111</v>
      </c>
      <c r="E18" s="3" t="s">
        <v>243</v>
      </c>
      <c r="F18" s="3" t="s">
        <v>64</v>
      </c>
      <c r="G18" s="3" t="s">
        <v>244</v>
      </c>
      <c r="H18" s="3">
        <v>15708</v>
      </c>
      <c r="I18" s="3">
        <v>29</v>
      </c>
      <c r="J18" s="3">
        <v>111</v>
      </c>
      <c r="K18" s="3" t="s">
        <v>243</v>
      </c>
      <c r="L18" s="3" t="s">
        <v>244</v>
      </c>
      <c r="M18" s="3" t="s">
        <v>14</v>
      </c>
      <c r="N18" s="3" t="s">
        <v>14</v>
      </c>
      <c r="O18" s="3" t="s">
        <v>14</v>
      </c>
      <c r="P18" s="3" t="s">
        <v>245</v>
      </c>
    </row>
    <row r="19" spans="1:16" x14ac:dyDescent="0.25">
      <c r="A19" s="3" t="s">
        <v>246</v>
      </c>
      <c r="B19" s="3" t="s">
        <v>14</v>
      </c>
      <c r="C19" s="3">
        <v>228</v>
      </c>
      <c r="D19" s="3" t="s">
        <v>14</v>
      </c>
      <c r="E19" s="3" t="s">
        <v>14</v>
      </c>
      <c r="F19" s="3" t="s">
        <v>247</v>
      </c>
      <c r="G19" s="3" t="s">
        <v>14</v>
      </c>
      <c r="H19" s="3">
        <v>6189</v>
      </c>
      <c r="I19" s="3">
        <v>2</v>
      </c>
      <c r="J19" s="3" t="s">
        <v>98</v>
      </c>
      <c r="K19" s="3" t="s">
        <v>210</v>
      </c>
      <c r="L19" s="3" t="s">
        <v>98</v>
      </c>
      <c r="M19" s="3" t="s">
        <v>14</v>
      </c>
      <c r="N19" s="3" t="s">
        <v>14</v>
      </c>
      <c r="O19" s="3" t="s">
        <v>14</v>
      </c>
      <c r="P19" s="3" t="s">
        <v>14</v>
      </c>
    </row>
    <row r="20" spans="1:16" x14ac:dyDescent="0.25">
      <c r="A20" s="3" t="s">
        <v>248</v>
      </c>
      <c r="B20" s="3" t="s">
        <v>14</v>
      </c>
      <c r="C20" s="3">
        <v>5</v>
      </c>
      <c r="D20" s="3" t="s">
        <v>14</v>
      </c>
      <c r="E20" s="3" t="s">
        <v>14</v>
      </c>
      <c r="F20" s="3" t="s">
        <v>244</v>
      </c>
      <c r="G20" s="3" t="s">
        <v>14</v>
      </c>
      <c r="H20" s="3">
        <v>374</v>
      </c>
      <c r="I20" s="3" t="s">
        <v>17</v>
      </c>
      <c r="J20" s="3" t="s">
        <v>14</v>
      </c>
      <c r="K20" s="3" t="s">
        <v>14</v>
      </c>
      <c r="L20" s="3" t="s">
        <v>14</v>
      </c>
      <c r="M20" s="3" t="s">
        <v>14</v>
      </c>
      <c r="N20" s="3" t="s">
        <v>14</v>
      </c>
      <c r="O20" s="3" t="s">
        <v>14</v>
      </c>
      <c r="P20" s="3" t="s">
        <v>14</v>
      </c>
    </row>
    <row r="21" spans="1:16" x14ac:dyDescent="0.25">
      <c r="A21" s="3" t="s">
        <v>249</v>
      </c>
      <c r="B21" s="3" t="s">
        <v>14</v>
      </c>
      <c r="C21" s="3">
        <v>5</v>
      </c>
      <c r="D21" s="3" t="s">
        <v>14</v>
      </c>
      <c r="E21" s="3" t="s">
        <v>14</v>
      </c>
      <c r="F21" s="3" t="s">
        <v>243</v>
      </c>
      <c r="G21" s="3" t="s">
        <v>14</v>
      </c>
      <c r="H21" s="3">
        <v>334</v>
      </c>
      <c r="I21" s="3" t="s">
        <v>17</v>
      </c>
      <c r="J21" s="3" t="s">
        <v>14</v>
      </c>
      <c r="K21" s="3" t="s">
        <v>14</v>
      </c>
      <c r="L21" s="3" t="s">
        <v>14</v>
      </c>
      <c r="M21" s="3" t="s">
        <v>14</v>
      </c>
      <c r="N21" s="3" t="s">
        <v>14</v>
      </c>
      <c r="O21" s="3" t="s">
        <v>14</v>
      </c>
      <c r="P21" s="3" t="s">
        <v>14</v>
      </c>
    </row>
    <row r="22" spans="1:16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25">
      <c r="A23" s="3"/>
      <c r="B23" s="3"/>
      <c r="C23" s="3"/>
      <c r="D23" s="3"/>
      <c r="E23" s="3"/>
      <c r="F23" s="3"/>
      <c r="G23" s="4" t="s">
        <v>163</v>
      </c>
      <c r="H23" s="3">
        <v>48172</v>
      </c>
      <c r="I23" s="3"/>
      <c r="J23" s="3"/>
      <c r="K23" s="3"/>
      <c r="L23" s="3"/>
      <c r="M23" s="3"/>
      <c r="N23" s="3"/>
      <c r="O23" s="3"/>
      <c r="P23" s="3"/>
    </row>
  </sheetData>
  <mergeCells count="3">
    <mergeCell ref="B5:D5"/>
    <mergeCell ref="E5:G5"/>
    <mergeCell ref="A4:P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6054-4A8D-45F9-9C8A-282260C65A23}">
  <dimension ref="A4:P31"/>
  <sheetViews>
    <sheetView workbookViewId="0">
      <selection activeCell="C32" sqref="C32"/>
    </sheetView>
  </sheetViews>
  <sheetFormatPr defaultRowHeight="15" x14ac:dyDescent="0.25"/>
  <cols>
    <col min="2" max="2" width="3.7109375" customWidth="1"/>
    <col min="3" max="3" width="12.7109375" customWidth="1"/>
    <col min="4" max="4" width="3.7109375" customWidth="1"/>
    <col min="5" max="16" width="7.7109375" customWidth="1"/>
  </cols>
  <sheetData>
    <row r="4" spans="1:16" ht="16.5" thickBot="1" x14ac:dyDescent="0.3">
      <c r="A4" s="18" t="s">
        <v>169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ht="16.5" thickTop="1" thickBot="1" x14ac:dyDescent="0.3">
      <c r="A5" s="1" t="s">
        <v>0</v>
      </c>
      <c r="B5" s="16" t="s">
        <v>3</v>
      </c>
      <c r="C5" s="16"/>
      <c r="D5" s="16"/>
      <c r="E5" s="16" t="s">
        <v>4</v>
      </c>
      <c r="F5" s="16"/>
      <c r="G5" s="16"/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</row>
    <row r="6" spans="1:16" x14ac:dyDescent="0.25">
      <c r="A6" s="3" t="s">
        <v>250</v>
      </c>
      <c r="B6" s="3" t="s">
        <v>14</v>
      </c>
      <c r="C6" s="3">
        <v>440</v>
      </c>
      <c r="D6" s="3" t="s">
        <v>14</v>
      </c>
      <c r="E6" s="3" t="s">
        <v>14</v>
      </c>
      <c r="F6" s="3" t="s">
        <v>251</v>
      </c>
      <c r="G6" s="3" t="s">
        <v>14</v>
      </c>
      <c r="H6" s="3">
        <v>9724</v>
      </c>
      <c r="I6" s="3" t="s">
        <v>17</v>
      </c>
      <c r="J6" s="3" t="s">
        <v>14</v>
      </c>
      <c r="K6" s="3" t="s">
        <v>14</v>
      </c>
      <c r="L6" s="3" t="s">
        <v>14</v>
      </c>
      <c r="M6" s="3" t="s">
        <v>14</v>
      </c>
      <c r="N6" s="3" t="s">
        <v>14</v>
      </c>
      <c r="O6" s="3" t="s">
        <v>14</v>
      </c>
      <c r="P6" s="3" t="s">
        <v>14</v>
      </c>
    </row>
    <row r="7" spans="1:16" x14ac:dyDescent="0.25">
      <c r="A7" s="3" t="s">
        <v>252</v>
      </c>
      <c r="B7" s="3" t="s">
        <v>14</v>
      </c>
      <c r="C7" s="3">
        <v>110</v>
      </c>
      <c r="D7" s="3" t="s">
        <v>14</v>
      </c>
      <c r="E7" s="3" t="s">
        <v>14</v>
      </c>
      <c r="F7" s="3" t="s">
        <v>253</v>
      </c>
      <c r="G7" s="3" t="s">
        <v>14</v>
      </c>
      <c r="H7" s="3">
        <v>1206</v>
      </c>
      <c r="I7" s="3" t="s">
        <v>17</v>
      </c>
      <c r="J7" s="3" t="s">
        <v>14</v>
      </c>
      <c r="K7" s="3" t="s">
        <v>14</v>
      </c>
      <c r="L7" s="3" t="s">
        <v>14</v>
      </c>
      <c r="M7" s="3" t="s">
        <v>14</v>
      </c>
      <c r="N7" s="3" t="s">
        <v>14</v>
      </c>
      <c r="O7" s="3" t="s">
        <v>14</v>
      </c>
      <c r="P7" s="3" t="s">
        <v>14</v>
      </c>
    </row>
    <row r="8" spans="1:16" x14ac:dyDescent="0.25">
      <c r="A8" s="3" t="s">
        <v>254</v>
      </c>
      <c r="B8" s="3" t="s">
        <v>14</v>
      </c>
      <c r="C8" s="3">
        <v>792</v>
      </c>
      <c r="D8" s="3" t="s">
        <v>14</v>
      </c>
      <c r="E8" s="3" t="s">
        <v>14</v>
      </c>
      <c r="F8" s="3" t="s">
        <v>120</v>
      </c>
      <c r="G8" s="3" t="s">
        <v>14</v>
      </c>
      <c r="H8" s="3">
        <v>5423</v>
      </c>
      <c r="I8" s="3">
        <v>16</v>
      </c>
      <c r="J8" s="3" t="s">
        <v>255</v>
      </c>
      <c r="K8" s="3" t="s">
        <v>14</v>
      </c>
      <c r="L8" s="3" t="s">
        <v>14</v>
      </c>
      <c r="M8" s="3" t="s">
        <v>14</v>
      </c>
      <c r="N8" s="3" t="s">
        <v>14</v>
      </c>
      <c r="O8" s="3" t="s">
        <v>14</v>
      </c>
      <c r="P8" s="3" t="s">
        <v>14</v>
      </c>
    </row>
    <row r="9" spans="1:16" x14ac:dyDescent="0.25">
      <c r="A9" s="3" t="s">
        <v>285</v>
      </c>
      <c r="B9" s="3" t="s">
        <v>14</v>
      </c>
      <c r="C9" s="3">
        <v>1032</v>
      </c>
      <c r="D9" s="3" t="s">
        <v>14</v>
      </c>
      <c r="E9" s="3" t="s">
        <v>14</v>
      </c>
      <c r="F9" s="3" t="s">
        <v>42</v>
      </c>
      <c r="G9" s="3" t="s">
        <v>14</v>
      </c>
      <c r="H9" s="3">
        <v>2872</v>
      </c>
      <c r="I9" s="3">
        <v>53</v>
      </c>
      <c r="J9" s="3" t="s">
        <v>286</v>
      </c>
      <c r="K9" s="3" t="s">
        <v>287</v>
      </c>
      <c r="L9" s="3" t="s">
        <v>288</v>
      </c>
      <c r="M9" s="3" t="s">
        <v>14</v>
      </c>
      <c r="N9" s="3" t="s">
        <v>14</v>
      </c>
      <c r="O9" s="3" t="s">
        <v>14</v>
      </c>
      <c r="P9" s="3" t="s">
        <v>14</v>
      </c>
    </row>
    <row r="10" spans="1:1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x14ac:dyDescent="0.25">
      <c r="A11" s="3" t="s">
        <v>256</v>
      </c>
      <c r="B11" s="3" t="s">
        <v>14</v>
      </c>
      <c r="C11" s="3">
        <v>528</v>
      </c>
      <c r="D11" s="3" t="s">
        <v>14</v>
      </c>
      <c r="E11" s="3" t="s">
        <v>14</v>
      </c>
      <c r="F11" s="3" t="s">
        <v>257</v>
      </c>
      <c r="G11" s="3" t="s">
        <v>14</v>
      </c>
      <c r="H11" s="3">
        <v>18494</v>
      </c>
      <c r="I11" s="3" t="s">
        <v>17</v>
      </c>
      <c r="J11" s="3" t="s">
        <v>14</v>
      </c>
      <c r="K11" s="3" t="s">
        <v>14</v>
      </c>
      <c r="L11" s="3" t="s">
        <v>14</v>
      </c>
      <c r="M11" s="3" t="s">
        <v>14</v>
      </c>
      <c r="N11" s="3" t="s">
        <v>14</v>
      </c>
      <c r="O11" s="3" t="s">
        <v>14</v>
      </c>
      <c r="P11" s="3" t="s">
        <v>14</v>
      </c>
    </row>
    <row r="12" spans="1:16" x14ac:dyDescent="0.25">
      <c r="A12" s="3" t="s">
        <v>258</v>
      </c>
      <c r="B12" s="3" t="s">
        <v>14</v>
      </c>
      <c r="C12" s="3">
        <v>132</v>
      </c>
      <c r="D12" s="3" t="s">
        <v>14</v>
      </c>
      <c r="E12" s="3" t="s">
        <v>14</v>
      </c>
      <c r="F12" s="3" t="s">
        <v>253</v>
      </c>
      <c r="G12" s="3" t="s">
        <v>14</v>
      </c>
      <c r="H12" s="3">
        <v>2260</v>
      </c>
      <c r="I12" s="3" t="s">
        <v>17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</row>
    <row r="13" spans="1:16" x14ac:dyDescent="0.25">
      <c r="A13" s="3" t="s">
        <v>259</v>
      </c>
      <c r="B13" s="3" t="s">
        <v>14</v>
      </c>
      <c r="C13" s="3">
        <v>770</v>
      </c>
      <c r="D13" s="3" t="s">
        <v>14</v>
      </c>
      <c r="E13" s="3" t="s">
        <v>14</v>
      </c>
      <c r="F13" s="3" t="s">
        <v>260</v>
      </c>
      <c r="G13" s="3" t="s">
        <v>14</v>
      </c>
      <c r="H13" s="3">
        <v>30317</v>
      </c>
      <c r="I13" s="3">
        <v>16</v>
      </c>
      <c r="J13" s="3" t="s">
        <v>261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</row>
    <row r="14" spans="1:16" x14ac:dyDescent="0.25">
      <c r="A14" s="3" t="s">
        <v>262</v>
      </c>
      <c r="B14" s="3" t="s">
        <v>14</v>
      </c>
      <c r="C14" s="3">
        <v>770</v>
      </c>
      <c r="D14" s="3" t="s">
        <v>14</v>
      </c>
      <c r="E14" s="3" t="s">
        <v>14</v>
      </c>
      <c r="F14" s="3" t="s">
        <v>263</v>
      </c>
      <c r="G14" s="3" t="s">
        <v>14</v>
      </c>
      <c r="H14" s="3">
        <v>32124</v>
      </c>
      <c r="I14" s="3" t="s">
        <v>17</v>
      </c>
      <c r="J14" s="3" t="s">
        <v>14</v>
      </c>
      <c r="K14" s="3" t="s">
        <v>14</v>
      </c>
      <c r="L14" s="3" t="s">
        <v>14</v>
      </c>
      <c r="M14" s="3" t="s">
        <v>14</v>
      </c>
      <c r="N14" s="3" t="s">
        <v>14</v>
      </c>
      <c r="O14" s="3" t="s">
        <v>14</v>
      </c>
      <c r="P14" s="3" t="s">
        <v>14</v>
      </c>
    </row>
    <row r="15" spans="1:16" x14ac:dyDescent="0.25">
      <c r="A15" s="3" t="s">
        <v>264</v>
      </c>
      <c r="B15" s="3">
        <v>2</v>
      </c>
      <c r="C15" s="3" t="s">
        <v>63</v>
      </c>
      <c r="D15" s="3">
        <v>19</v>
      </c>
      <c r="E15" s="3" t="s">
        <v>48</v>
      </c>
      <c r="F15" s="3" t="s">
        <v>64</v>
      </c>
      <c r="G15" s="3" t="s">
        <v>265</v>
      </c>
      <c r="H15" s="3">
        <v>849</v>
      </c>
      <c r="I15" s="3">
        <v>30</v>
      </c>
      <c r="J15" s="3">
        <v>19</v>
      </c>
      <c r="K15" s="3" t="s">
        <v>212</v>
      </c>
      <c r="L15" s="3" t="s">
        <v>266</v>
      </c>
      <c r="M15" s="3" t="s">
        <v>14</v>
      </c>
      <c r="N15" s="3" t="s">
        <v>14</v>
      </c>
      <c r="O15" s="3" t="s">
        <v>14</v>
      </c>
      <c r="P15" s="3" t="s">
        <v>267</v>
      </c>
    </row>
    <row r="16" spans="1:16" x14ac:dyDescent="0.25">
      <c r="A16" s="3" t="s">
        <v>268</v>
      </c>
      <c r="B16" s="3">
        <v>4</v>
      </c>
      <c r="C16" s="3" t="s">
        <v>63</v>
      </c>
      <c r="D16" s="3">
        <v>19</v>
      </c>
      <c r="E16" s="3" t="s">
        <v>212</v>
      </c>
      <c r="F16" s="3" t="s">
        <v>64</v>
      </c>
      <c r="G16" s="3" t="s">
        <v>269</v>
      </c>
      <c r="H16" s="3">
        <v>1737</v>
      </c>
      <c r="I16" s="3">
        <v>29</v>
      </c>
      <c r="J16" s="3">
        <v>19</v>
      </c>
      <c r="K16" s="3" t="s">
        <v>212</v>
      </c>
      <c r="L16" s="3" t="s">
        <v>269</v>
      </c>
      <c r="M16" s="3" t="s">
        <v>14</v>
      </c>
      <c r="N16" s="3" t="s">
        <v>14</v>
      </c>
      <c r="O16" s="3" t="s">
        <v>14</v>
      </c>
      <c r="P16" s="3" t="s">
        <v>270</v>
      </c>
    </row>
    <row r="17" spans="1:16" x14ac:dyDescent="0.25">
      <c r="A17" s="3" t="s">
        <v>271</v>
      </c>
      <c r="B17" s="3">
        <v>6</v>
      </c>
      <c r="C17" s="3" t="s">
        <v>63</v>
      </c>
      <c r="D17" s="3">
        <v>19</v>
      </c>
      <c r="E17" s="3" t="s">
        <v>212</v>
      </c>
      <c r="F17" s="3" t="s">
        <v>64</v>
      </c>
      <c r="G17" s="3" t="s">
        <v>266</v>
      </c>
      <c r="H17" s="3">
        <v>2477</v>
      </c>
      <c r="I17" s="3">
        <v>29</v>
      </c>
      <c r="J17" s="3">
        <v>19</v>
      </c>
      <c r="K17" s="3" t="s">
        <v>212</v>
      </c>
      <c r="L17" s="3" t="s">
        <v>266</v>
      </c>
      <c r="M17" s="3" t="s">
        <v>14</v>
      </c>
      <c r="N17" s="3" t="s">
        <v>14</v>
      </c>
      <c r="O17" s="3" t="s">
        <v>14</v>
      </c>
      <c r="P17" s="3" t="s">
        <v>267</v>
      </c>
    </row>
    <row r="18" spans="1:16" x14ac:dyDescent="0.25">
      <c r="A18" s="3" t="s">
        <v>272</v>
      </c>
      <c r="B18" s="3" t="s">
        <v>14</v>
      </c>
      <c r="C18" s="3">
        <v>770</v>
      </c>
      <c r="D18" s="3" t="s">
        <v>14</v>
      </c>
      <c r="E18" s="3" t="s">
        <v>14</v>
      </c>
      <c r="F18" s="3" t="s">
        <v>261</v>
      </c>
      <c r="G18" s="3" t="s">
        <v>14</v>
      </c>
      <c r="H18" s="3">
        <v>29849</v>
      </c>
      <c r="I18" s="3" t="s">
        <v>17</v>
      </c>
      <c r="J18" s="3" t="s">
        <v>14</v>
      </c>
      <c r="K18" s="3" t="s">
        <v>14</v>
      </c>
      <c r="L18" s="3" t="s">
        <v>14</v>
      </c>
      <c r="M18" s="3" t="s">
        <v>14</v>
      </c>
      <c r="N18" s="3" t="s">
        <v>14</v>
      </c>
      <c r="O18" s="3" t="s">
        <v>14</v>
      </c>
      <c r="P18" s="3" t="s">
        <v>14</v>
      </c>
    </row>
    <row r="19" spans="1:16" x14ac:dyDescent="0.25">
      <c r="A19" s="3" t="s">
        <v>289</v>
      </c>
      <c r="B19" s="3" t="s">
        <v>14</v>
      </c>
      <c r="C19" s="3">
        <v>72</v>
      </c>
      <c r="D19" s="3" t="s">
        <v>14</v>
      </c>
      <c r="E19" s="3" t="s">
        <v>14</v>
      </c>
      <c r="F19" s="3" t="s">
        <v>290</v>
      </c>
      <c r="G19" s="3" t="s">
        <v>14</v>
      </c>
      <c r="H19" s="3">
        <v>1765</v>
      </c>
      <c r="I19" s="3" t="s">
        <v>17</v>
      </c>
      <c r="J19" s="3" t="s">
        <v>14</v>
      </c>
      <c r="K19" s="3" t="s">
        <v>14</v>
      </c>
      <c r="L19" s="3" t="s">
        <v>14</v>
      </c>
      <c r="M19" s="3" t="s">
        <v>14</v>
      </c>
      <c r="N19" s="3" t="s">
        <v>14</v>
      </c>
      <c r="O19" s="3" t="s">
        <v>14</v>
      </c>
      <c r="P19" s="3" t="s">
        <v>14</v>
      </c>
    </row>
    <row r="20" spans="1:16" x14ac:dyDescent="0.25">
      <c r="A20" s="3" t="s">
        <v>273</v>
      </c>
      <c r="B20" s="3" t="s">
        <v>14</v>
      </c>
      <c r="C20" s="3">
        <v>16</v>
      </c>
      <c r="D20" s="3" t="s">
        <v>14</v>
      </c>
      <c r="E20" s="3" t="s">
        <v>14</v>
      </c>
      <c r="F20" s="3" t="s">
        <v>222</v>
      </c>
      <c r="G20" s="3" t="s">
        <v>14</v>
      </c>
      <c r="H20" s="3">
        <v>50</v>
      </c>
      <c r="I20" s="3">
        <v>2</v>
      </c>
      <c r="J20" s="3" t="s">
        <v>74</v>
      </c>
      <c r="K20" s="3" t="s">
        <v>56</v>
      </c>
      <c r="L20" s="3" t="s">
        <v>74</v>
      </c>
      <c r="M20" s="3" t="s">
        <v>14</v>
      </c>
      <c r="N20" s="3" t="s">
        <v>14</v>
      </c>
      <c r="O20" s="3" t="s">
        <v>14</v>
      </c>
      <c r="P20" s="3" t="s">
        <v>14</v>
      </c>
    </row>
    <row r="21" spans="1:16" x14ac:dyDescent="0.25">
      <c r="A21" s="3" t="s">
        <v>274</v>
      </c>
      <c r="B21" s="3" t="s">
        <v>14</v>
      </c>
      <c r="C21" s="3">
        <v>16</v>
      </c>
      <c r="D21" s="3" t="s">
        <v>14</v>
      </c>
      <c r="E21" s="3" t="s">
        <v>14</v>
      </c>
      <c r="F21" s="3" t="s">
        <v>229</v>
      </c>
      <c r="G21" s="3" t="s">
        <v>14</v>
      </c>
      <c r="H21" s="3">
        <v>128</v>
      </c>
      <c r="I21" s="3">
        <v>2</v>
      </c>
      <c r="J21" s="3" t="s">
        <v>275</v>
      </c>
      <c r="K21" s="3" t="s">
        <v>56</v>
      </c>
      <c r="L21" s="3" t="s">
        <v>275</v>
      </c>
      <c r="M21" s="3" t="s">
        <v>14</v>
      </c>
      <c r="N21" s="3" t="s">
        <v>14</v>
      </c>
      <c r="O21" s="3" t="s">
        <v>14</v>
      </c>
      <c r="P21" s="3" t="s">
        <v>14</v>
      </c>
    </row>
    <row r="22" spans="1:16" x14ac:dyDescent="0.25">
      <c r="A22" s="3" t="s">
        <v>276</v>
      </c>
      <c r="B22" s="3" t="s">
        <v>14</v>
      </c>
      <c r="C22" s="3">
        <v>24</v>
      </c>
      <c r="D22" s="3" t="s">
        <v>14</v>
      </c>
      <c r="E22" s="3" t="s">
        <v>14</v>
      </c>
      <c r="F22" s="3" t="s">
        <v>277</v>
      </c>
      <c r="G22" s="3" t="s">
        <v>14</v>
      </c>
      <c r="H22" s="3">
        <v>202</v>
      </c>
      <c r="I22" s="3">
        <v>21</v>
      </c>
      <c r="J22" s="3" t="s">
        <v>107</v>
      </c>
      <c r="K22" s="3" t="s">
        <v>56</v>
      </c>
      <c r="L22" s="3" t="s">
        <v>112</v>
      </c>
      <c r="M22" s="3" t="s">
        <v>56</v>
      </c>
      <c r="N22" s="3" t="s">
        <v>14</v>
      </c>
      <c r="O22" s="3" t="s">
        <v>14</v>
      </c>
      <c r="P22" s="3" t="s">
        <v>14</v>
      </c>
    </row>
    <row r="23" spans="1:16" x14ac:dyDescent="0.25">
      <c r="A23" s="3" t="s">
        <v>278</v>
      </c>
      <c r="B23" s="3" t="s">
        <v>14</v>
      </c>
      <c r="C23" s="3">
        <v>16</v>
      </c>
      <c r="D23" s="3" t="s">
        <v>14</v>
      </c>
      <c r="E23" s="3" t="s">
        <v>14</v>
      </c>
      <c r="F23" s="3" t="s">
        <v>275</v>
      </c>
      <c r="G23" s="3" t="s">
        <v>14</v>
      </c>
      <c r="H23" s="3">
        <v>49</v>
      </c>
      <c r="I23" s="3" t="s">
        <v>17</v>
      </c>
      <c r="J23" s="3" t="s">
        <v>14</v>
      </c>
      <c r="K23" s="3" t="s">
        <v>14</v>
      </c>
      <c r="L23" s="3" t="s">
        <v>14</v>
      </c>
      <c r="M23" s="3" t="s">
        <v>14</v>
      </c>
      <c r="N23" s="3" t="s">
        <v>14</v>
      </c>
      <c r="O23" s="3" t="s">
        <v>14</v>
      </c>
      <c r="P23" s="3" t="s">
        <v>14</v>
      </c>
    </row>
    <row r="24" spans="1:16" x14ac:dyDescent="0.25">
      <c r="A24" s="3" t="s">
        <v>279</v>
      </c>
      <c r="B24" s="3" t="s">
        <v>14</v>
      </c>
      <c r="C24" s="3">
        <v>16</v>
      </c>
      <c r="D24" s="3" t="s">
        <v>14</v>
      </c>
      <c r="E24" s="3" t="s">
        <v>14</v>
      </c>
      <c r="F24" s="3" t="s">
        <v>69</v>
      </c>
      <c r="G24" s="3" t="s">
        <v>14</v>
      </c>
      <c r="H24" s="3">
        <v>46</v>
      </c>
      <c r="I24" s="3">
        <v>2</v>
      </c>
      <c r="J24" s="3" t="s">
        <v>74</v>
      </c>
      <c r="K24" s="3" t="s">
        <v>270</v>
      </c>
      <c r="L24" s="3" t="s">
        <v>74</v>
      </c>
      <c r="M24" s="3" t="s">
        <v>14</v>
      </c>
      <c r="N24" s="3" t="s">
        <v>14</v>
      </c>
      <c r="O24" s="3" t="s">
        <v>14</v>
      </c>
      <c r="P24" s="3" t="s">
        <v>14</v>
      </c>
    </row>
    <row r="25" spans="1:16" x14ac:dyDescent="0.25">
      <c r="A25" s="3" t="s">
        <v>280</v>
      </c>
      <c r="B25" s="3" t="s">
        <v>14</v>
      </c>
      <c r="C25" s="3">
        <v>16</v>
      </c>
      <c r="D25" s="3" t="s">
        <v>14</v>
      </c>
      <c r="E25" s="3" t="s">
        <v>14</v>
      </c>
      <c r="F25" s="3" t="s">
        <v>65</v>
      </c>
      <c r="G25" s="3" t="s">
        <v>14</v>
      </c>
      <c r="H25" s="3">
        <v>142</v>
      </c>
      <c r="I25" s="3">
        <v>9</v>
      </c>
      <c r="J25" s="3" t="s">
        <v>281</v>
      </c>
      <c r="K25" s="3" t="s">
        <v>166</v>
      </c>
      <c r="L25" s="3" t="s">
        <v>116</v>
      </c>
      <c r="M25" s="3" t="s">
        <v>166</v>
      </c>
      <c r="N25" s="3" t="s">
        <v>14</v>
      </c>
      <c r="O25" s="3" t="s">
        <v>14</v>
      </c>
      <c r="P25" s="3" t="s">
        <v>14</v>
      </c>
    </row>
    <row r="26" spans="1:16" x14ac:dyDescent="0.25">
      <c r="A26" s="3" t="s">
        <v>282</v>
      </c>
      <c r="B26" s="3" t="s">
        <v>14</v>
      </c>
      <c r="C26" s="3">
        <v>24</v>
      </c>
      <c r="D26" s="3" t="s">
        <v>14</v>
      </c>
      <c r="E26" s="3" t="s">
        <v>14</v>
      </c>
      <c r="F26" s="3" t="s">
        <v>144</v>
      </c>
      <c r="G26" s="3" t="s">
        <v>14</v>
      </c>
      <c r="H26" s="3">
        <v>186</v>
      </c>
      <c r="I26" s="3">
        <v>21</v>
      </c>
      <c r="J26" s="3" t="s">
        <v>107</v>
      </c>
      <c r="K26" s="3" t="s">
        <v>270</v>
      </c>
      <c r="L26" s="3" t="s">
        <v>112</v>
      </c>
      <c r="M26" s="3" t="s">
        <v>270</v>
      </c>
      <c r="N26" s="3" t="s">
        <v>14</v>
      </c>
      <c r="O26" s="3" t="s">
        <v>14</v>
      </c>
      <c r="P26" s="3" t="s">
        <v>14</v>
      </c>
    </row>
    <row r="27" spans="1:16" x14ac:dyDescent="0.25">
      <c r="A27" s="3" t="s">
        <v>283</v>
      </c>
      <c r="B27" s="3" t="s">
        <v>14</v>
      </c>
      <c r="C27" s="3">
        <v>16</v>
      </c>
      <c r="D27" s="3" t="s">
        <v>14</v>
      </c>
      <c r="E27" s="3" t="s">
        <v>14</v>
      </c>
      <c r="F27" s="3" t="s">
        <v>166</v>
      </c>
      <c r="G27" s="3" t="s">
        <v>14</v>
      </c>
      <c r="H27" s="3">
        <v>1</v>
      </c>
      <c r="I27" s="3" t="s">
        <v>17</v>
      </c>
      <c r="J27" s="3" t="s">
        <v>14</v>
      </c>
      <c r="K27" s="3" t="s">
        <v>14</v>
      </c>
      <c r="L27" s="3" t="s">
        <v>14</v>
      </c>
      <c r="M27" s="3" t="s">
        <v>14</v>
      </c>
      <c r="N27" s="3" t="s">
        <v>14</v>
      </c>
      <c r="O27" s="3" t="s">
        <v>14</v>
      </c>
      <c r="P27" s="3" t="s">
        <v>14</v>
      </c>
    </row>
    <row r="28" spans="1:1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 t="s">
        <v>14</v>
      </c>
      <c r="P28" s="3"/>
    </row>
    <row r="29" spans="1:16" x14ac:dyDescent="0.25">
      <c r="A29" s="3" t="s">
        <v>284</v>
      </c>
      <c r="B29" s="3" t="s">
        <v>14</v>
      </c>
      <c r="C29" s="3">
        <v>1449</v>
      </c>
      <c r="D29" s="3" t="s">
        <v>14</v>
      </c>
      <c r="E29" s="3" t="s">
        <v>14</v>
      </c>
      <c r="F29" s="3" t="s">
        <v>24</v>
      </c>
      <c r="G29" s="3" t="s">
        <v>14</v>
      </c>
      <c r="H29" s="3">
        <v>74542</v>
      </c>
      <c r="I29" s="3" t="s">
        <v>17</v>
      </c>
      <c r="J29" s="3" t="s">
        <v>14</v>
      </c>
      <c r="K29" s="3" t="s">
        <v>14</v>
      </c>
      <c r="L29" s="3" t="s">
        <v>14</v>
      </c>
      <c r="M29" s="3" t="s">
        <v>14</v>
      </c>
      <c r="N29" s="3" t="s">
        <v>14</v>
      </c>
      <c r="O29" s="3" t="s">
        <v>14</v>
      </c>
      <c r="P29" s="3" t="s">
        <v>14</v>
      </c>
    </row>
    <row r="30" spans="1:16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x14ac:dyDescent="0.25">
      <c r="A31" s="3"/>
      <c r="B31" s="3"/>
      <c r="C31" s="3"/>
      <c r="D31" s="3"/>
      <c r="E31" s="3"/>
      <c r="F31" s="3"/>
      <c r="G31" s="3" t="s">
        <v>163</v>
      </c>
      <c r="H31" s="3">
        <v>214443</v>
      </c>
      <c r="I31" s="3"/>
      <c r="J31" s="3"/>
      <c r="K31" s="3"/>
      <c r="L31" s="3"/>
      <c r="M31" s="3"/>
      <c r="N31" s="3"/>
      <c r="O31" s="3"/>
      <c r="P31" s="3"/>
    </row>
  </sheetData>
  <mergeCells count="3">
    <mergeCell ref="B5:D5"/>
    <mergeCell ref="E5:G5"/>
    <mergeCell ref="A4:P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F61A6-A228-4A98-915F-107C3C7B0DB6}">
  <sheetPr>
    <pageSetUpPr fitToPage="1"/>
  </sheetPr>
  <dimension ref="A1"/>
  <sheetViews>
    <sheetView tabSelected="1" zoomScaleNormal="100" workbookViewId="0">
      <selection activeCell="L67" sqref="L67"/>
    </sheetView>
  </sheetViews>
  <sheetFormatPr defaultRowHeight="12" x14ac:dyDescent="0.2"/>
  <cols>
    <col min="1" max="24" width="9.140625" style="2"/>
    <col min="25" max="25" width="13.7109375" style="2" customWidth="1"/>
    <col min="26" max="280" width="9.140625" style="2"/>
    <col min="281" max="281" width="13.7109375" style="2" customWidth="1"/>
    <col min="282" max="536" width="9.140625" style="2"/>
    <col min="537" max="537" width="13.7109375" style="2" customWidth="1"/>
    <col min="538" max="792" width="9.140625" style="2"/>
    <col min="793" max="793" width="13.7109375" style="2" customWidth="1"/>
    <col min="794" max="1048" width="9.140625" style="2"/>
    <col min="1049" max="1049" width="13.7109375" style="2" customWidth="1"/>
    <col min="1050" max="1304" width="9.140625" style="2"/>
    <col min="1305" max="1305" width="13.7109375" style="2" customWidth="1"/>
    <col min="1306" max="1560" width="9.140625" style="2"/>
    <col min="1561" max="1561" width="13.7109375" style="2" customWidth="1"/>
    <col min="1562" max="1816" width="9.140625" style="2"/>
    <col min="1817" max="1817" width="13.7109375" style="2" customWidth="1"/>
    <col min="1818" max="2072" width="9.140625" style="2"/>
    <col min="2073" max="2073" width="13.7109375" style="2" customWidth="1"/>
    <col min="2074" max="2328" width="9.140625" style="2"/>
    <col min="2329" max="2329" width="13.7109375" style="2" customWidth="1"/>
    <col min="2330" max="2584" width="9.140625" style="2"/>
    <col min="2585" max="2585" width="13.7109375" style="2" customWidth="1"/>
    <col min="2586" max="2840" width="9.140625" style="2"/>
    <col min="2841" max="2841" width="13.7109375" style="2" customWidth="1"/>
    <col min="2842" max="3096" width="9.140625" style="2"/>
    <col min="3097" max="3097" width="13.7109375" style="2" customWidth="1"/>
    <col min="3098" max="3352" width="9.140625" style="2"/>
    <col min="3353" max="3353" width="13.7109375" style="2" customWidth="1"/>
    <col min="3354" max="3608" width="9.140625" style="2"/>
    <col min="3609" max="3609" width="13.7109375" style="2" customWidth="1"/>
    <col min="3610" max="3864" width="9.140625" style="2"/>
    <col min="3865" max="3865" width="13.7109375" style="2" customWidth="1"/>
    <col min="3866" max="4120" width="9.140625" style="2"/>
    <col min="4121" max="4121" width="13.7109375" style="2" customWidth="1"/>
    <col min="4122" max="4376" width="9.140625" style="2"/>
    <col min="4377" max="4377" width="13.7109375" style="2" customWidth="1"/>
    <col min="4378" max="4632" width="9.140625" style="2"/>
    <col min="4633" max="4633" width="13.7109375" style="2" customWidth="1"/>
    <col min="4634" max="4888" width="9.140625" style="2"/>
    <col min="4889" max="4889" width="13.7109375" style="2" customWidth="1"/>
    <col min="4890" max="5144" width="9.140625" style="2"/>
    <col min="5145" max="5145" width="13.7109375" style="2" customWidth="1"/>
    <col min="5146" max="5400" width="9.140625" style="2"/>
    <col min="5401" max="5401" width="13.7109375" style="2" customWidth="1"/>
    <col min="5402" max="5656" width="9.140625" style="2"/>
    <col min="5657" max="5657" width="13.7109375" style="2" customWidth="1"/>
    <col min="5658" max="5912" width="9.140625" style="2"/>
    <col min="5913" max="5913" width="13.7109375" style="2" customWidth="1"/>
    <col min="5914" max="6168" width="9.140625" style="2"/>
    <col min="6169" max="6169" width="13.7109375" style="2" customWidth="1"/>
    <col min="6170" max="6424" width="9.140625" style="2"/>
    <col min="6425" max="6425" width="13.7109375" style="2" customWidth="1"/>
    <col min="6426" max="6680" width="9.140625" style="2"/>
    <col min="6681" max="6681" width="13.7109375" style="2" customWidth="1"/>
    <col min="6682" max="6936" width="9.140625" style="2"/>
    <col min="6937" max="6937" width="13.7109375" style="2" customWidth="1"/>
    <col min="6938" max="7192" width="9.140625" style="2"/>
    <col min="7193" max="7193" width="13.7109375" style="2" customWidth="1"/>
    <col min="7194" max="7448" width="9.140625" style="2"/>
    <col min="7449" max="7449" width="13.7109375" style="2" customWidth="1"/>
    <col min="7450" max="7704" width="9.140625" style="2"/>
    <col min="7705" max="7705" width="13.7109375" style="2" customWidth="1"/>
    <col min="7706" max="7960" width="9.140625" style="2"/>
    <col min="7961" max="7961" width="13.7109375" style="2" customWidth="1"/>
    <col min="7962" max="8216" width="9.140625" style="2"/>
    <col min="8217" max="8217" width="13.7109375" style="2" customWidth="1"/>
    <col min="8218" max="8472" width="9.140625" style="2"/>
    <col min="8473" max="8473" width="13.7109375" style="2" customWidth="1"/>
    <col min="8474" max="8728" width="9.140625" style="2"/>
    <col min="8729" max="8729" width="13.7109375" style="2" customWidth="1"/>
    <col min="8730" max="8984" width="9.140625" style="2"/>
    <col min="8985" max="8985" width="13.7109375" style="2" customWidth="1"/>
    <col min="8986" max="9240" width="9.140625" style="2"/>
    <col min="9241" max="9241" width="13.7109375" style="2" customWidth="1"/>
    <col min="9242" max="9496" width="9.140625" style="2"/>
    <col min="9497" max="9497" width="13.7109375" style="2" customWidth="1"/>
    <col min="9498" max="9752" width="9.140625" style="2"/>
    <col min="9753" max="9753" width="13.7109375" style="2" customWidth="1"/>
    <col min="9754" max="10008" width="9.140625" style="2"/>
    <col min="10009" max="10009" width="13.7109375" style="2" customWidth="1"/>
    <col min="10010" max="10264" width="9.140625" style="2"/>
    <col min="10265" max="10265" width="13.7109375" style="2" customWidth="1"/>
    <col min="10266" max="10520" width="9.140625" style="2"/>
    <col min="10521" max="10521" width="13.7109375" style="2" customWidth="1"/>
    <col min="10522" max="10776" width="9.140625" style="2"/>
    <col min="10777" max="10777" width="13.7109375" style="2" customWidth="1"/>
    <col min="10778" max="11032" width="9.140625" style="2"/>
    <col min="11033" max="11033" width="13.7109375" style="2" customWidth="1"/>
    <col min="11034" max="11288" width="9.140625" style="2"/>
    <col min="11289" max="11289" width="13.7109375" style="2" customWidth="1"/>
    <col min="11290" max="11544" width="9.140625" style="2"/>
    <col min="11545" max="11545" width="13.7109375" style="2" customWidth="1"/>
    <col min="11546" max="11800" width="9.140625" style="2"/>
    <col min="11801" max="11801" width="13.7109375" style="2" customWidth="1"/>
    <col min="11802" max="12056" width="9.140625" style="2"/>
    <col min="12057" max="12057" width="13.7109375" style="2" customWidth="1"/>
    <col min="12058" max="12312" width="9.140625" style="2"/>
    <col min="12313" max="12313" width="13.7109375" style="2" customWidth="1"/>
    <col min="12314" max="12568" width="9.140625" style="2"/>
    <col min="12569" max="12569" width="13.7109375" style="2" customWidth="1"/>
    <col min="12570" max="12824" width="9.140625" style="2"/>
    <col min="12825" max="12825" width="13.7109375" style="2" customWidth="1"/>
    <col min="12826" max="13080" width="9.140625" style="2"/>
    <col min="13081" max="13081" width="13.7109375" style="2" customWidth="1"/>
    <col min="13082" max="13336" width="9.140625" style="2"/>
    <col min="13337" max="13337" width="13.7109375" style="2" customWidth="1"/>
    <col min="13338" max="13592" width="9.140625" style="2"/>
    <col min="13593" max="13593" width="13.7109375" style="2" customWidth="1"/>
    <col min="13594" max="13848" width="9.140625" style="2"/>
    <col min="13849" max="13849" width="13.7109375" style="2" customWidth="1"/>
    <col min="13850" max="14104" width="9.140625" style="2"/>
    <col min="14105" max="14105" width="13.7109375" style="2" customWidth="1"/>
    <col min="14106" max="14360" width="9.140625" style="2"/>
    <col min="14361" max="14361" width="13.7109375" style="2" customWidth="1"/>
    <col min="14362" max="14616" width="9.140625" style="2"/>
    <col min="14617" max="14617" width="13.7109375" style="2" customWidth="1"/>
    <col min="14618" max="14872" width="9.140625" style="2"/>
    <col min="14873" max="14873" width="13.7109375" style="2" customWidth="1"/>
    <col min="14874" max="15128" width="9.140625" style="2"/>
    <col min="15129" max="15129" width="13.7109375" style="2" customWidth="1"/>
    <col min="15130" max="15384" width="9.140625" style="2"/>
    <col min="15385" max="15385" width="13.7109375" style="2" customWidth="1"/>
    <col min="15386" max="15640" width="9.140625" style="2"/>
    <col min="15641" max="15641" width="13.7109375" style="2" customWidth="1"/>
    <col min="15642" max="15896" width="9.140625" style="2"/>
    <col min="15897" max="15897" width="13.7109375" style="2" customWidth="1"/>
    <col min="15898" max="16152" width="9.140625" style="2"/>
    <col min="16153" max="16153" width="13.7109375" style="2" customWidth="1"/>
    <col min="16154" max="16384" width="9.140625" style="2"/>
  </cols>
  <sheetData/>
  <pageMargins left="0.25" right="0.25" top="0.25" bottom="0.25" header="0.3" footer="0.3"/>
  <pageSetup paperSize="1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Abutment</vt:lpstr>
      <vt:lpstr>Parapet</vt:lpstr>
      <vt:lpstr>Diaphragm</vt:lpstr>
      <vt:lpstr>Pier</vt:lpstr>
      <vt:lpstr>Deck</vt:lpstr>
      <vt:lpstr>Master Bar Bend Library</vt:lpstr>
      <vt:lpstr>'Master Bar Bend Library'!Print_Area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Stachler, Douglas/COL</dc:creator>
  <cp:lastModifiedBy>Garrett, Phil/COL</cp:lastModifiedBy>
  <dcterms:created xsi:type="dcterms:W3CDTF">2021-10-19T18:58:45Z</dcterms:created>
  <dcterms:modified xsi:type="dcterms:W3CDTF">2021-11-16T18:30:01Z</dcterms:modified>
</cp:coreProperties>
</file>